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10800" activeTab="1"/>
  </bookViews>
  <sheets>
    <sheet name="专项转移支付表" sheetId="3" r:id="rId1"/>
    <sheet name="政府性基金转移支付表" sheetId="1" r:id="rId2"/>
    <sheet name="Sheet2" sheetId="2" r:id="rId3"/>
  </sheets>
  <externalReferences>
    <externalReference r:id="rId4"/>
    <externalReference r:id="rId5"/>
    <externalReference r:id="rId6"/>
    <externalReference r:id="rId7"/>
    <externalReference r:id="rId8"/>
  </externalReferences>
  <definedNames>
    <definedName name="\d" localSheetId="1">#REF!</definedName>
    <definedName name="\d" localSheetId="0">#REF!</definedName>
    <definedName name="\d">#REF!</definedName>
    <definedName name="\P" localSheetId="1">#REF!</definedName>
    <definedName name="\P" localSheetId="0">#REF!</definedName>
    <definedName name="\P">#REF!</definedName>
    <definedName name="\x" localSheetId="1">#REF!</definedName>
    <definedName name="\x" localSheetId="0">#REF!</definedName>
    <definedName name="\x">#REF!</definedName>
    <definedName name="\z">#N/A</definedName>
    <definedName name="_xlnm._FilterDatabase" localSheetId="0" hidden="1">专项转移支付表!$A$1:$C$1</definedName>
    <definedName name="_Key1" localSheetId="1" hidden="1">#REF!</definedName>
    <definedName name="_Key1" localSheetId="0" hidden="1">#REF!</definedName>
    <definedName name="_Key1" hidden="1">#REF!</definedName>
    <definedName name="_Order1" hidden="1">255</definedName>
    <definedName name="_Order2" hidden="1">255</definedName>
    <definedName name="_Sort" localSheetId="1" hidden="1">#REF!</definedName>
    <definedName name="_Sort" localSheetId="0" hidden="1">#REF!</definedName>
    <definedName name="_Sort" hidden="1">#REF!</definedName>
    <definedName name="A">#N/A</definedName>
    <definedName name="B">#N/A</definedName>
    <definedName name="Database" localSheetId="1">#REF!</definedName>
    <definedName name="Database" localSheetId="0">#REF!</definedName>
    <definedName name="Database">#REF!</definedName>
    <definedName name="database2" localSheetId="1">#REF!</definedName>
    <definedName name="database2" localSheetId="0">#REF!</definedName>
    <definedName name="database2">#REF!</definedName>
    <definedName name="database3" localSheetId="1">#REF!</definedName>
    <definedName name="database3" localSheetId="0">#REF!</definedName>
    <definedName name="database3">#REF!</definedName>
    <definedName name="ff" localSheetId="1">#REF!</definedName>
    <definedName name="ff" localSheetId="0">#REF!</definedName>
    <definedName name="ff">#REF!</definedName>
    <definedName name="fff" localSheetId="1">#REF!</definedName>
    <definedName name="fff" localSheetId="0">#REF!</definedName>
    <definedName name="fff">#REF!</definedName>
    <definedName name="ffff" localSheetId="1">#REF!</definedName>
    <definedName name="ffff" localSheetId="0">#REF!</definedName>
    <definedName name="ffff">#REF!</definedName>
    <definedName name="fggh">#N/A</definedName>
    <definedName name="gg" localSheetId="1">#REF!</definedName>
    <definedName name="gg" localSheetId="0">#REF!</definedName>
    <definedName name="gg">#REF!</definedName>
    <definedName name="gxxe2003">'[1]P1012001'!$A$6:$E$117</definedName>
    <definedName name="gxxe20032">'[1]P1012001'!$A$6:$E$117</definedName>
    <definedName name="hhh" localSheetId="1">'[2]Mp-team 1'!#REF!</definedName>
    <definedName name="hhh" localSheetId="0">'[2]Mp-team 1'!#REF!</definedName>
    <definedName name="hhh">'[2]Mp-team 1'!#REF!</definedName>
    <definedName name="hhhh" localSheetId="1">#REF!</definedName>
    <definedName name="hhhh" localSheetId="0">#REF!</definedName>
    <definedName name="hhhh">#REF!</definedName>
    <definedName name="kkkk" localSheetId="1">#REF!</definedName>
    <definedName name="kkkk" localSheetId="0">#REF!</definedName>
    <definedName name="kkkk">#REF!</definedName>
    <definedName name="print_2008090909">#N/A</definedName>
    <definedName name="_xlnm.Print_Area" localSheetId="0">专项转移支付表!$A$1:$C$651</definedName>
    <definedName name="_xlnm.Print_Area">#N/A</definedName>
    <definedName name="_xlnm.Print_Titles" localSheetId="0">专项转移支付表!$1:$1</definedName>
    <definedName name="_xlnm.Print_Titles">#N/A</definedName>
    <definedName name="Z_16132575_4A00_4663_AE23_A527C7C295BE_.wvu.FilterData" localSheetId="0" hidden="1">专项转移支付表!$A$1:$C$121</definedName>
    <definedName name="Z_16132575_4A00_4663_AE23_A527C7C295BE_.wvu.PrintArea" localSheetId="0" hidden="1">专项转移支付表!$A$1:$C$651</definedName>
    <definedName name="Z_16132575_4A00_4663_AE23_A527C7C295BE_.wvu.PrintTitles" localSheetId="0" hidden="1">专项转移支付表!$1:$1</definedName>
    <definedName name="Z_16132575_4A00_4663_AE23_A527C7C295BE_.wvu.Rows" localSheetId="0" hidden="1">专项转移支付表!$1103:$1106</definedName>
    <definedName name="Z_2EF66CF6_6A94_48F6_AE53_294492CEFD88_.wvu.FilterData" localSheetId="0" hidden="1">专项转移支付表!$A$1:$C$121</definedName>
    <definedName name="Z_2EF66CF6_6A94_48F6_AE53_294492CEFD88_.wvu.PrintArea" localSheetId="0" hidden="1">专项转移支付表!$A$1:$C$651</definedName>
    <definedName name="Z_2EF66CF6_6A94_48F6_AE53_294492CEFD88_.wvu.PrintTitles" localSheetId="0" hidden="1">专项转移支付表!$1:$1</definedName>
    <definedName name="Z_2EF66CF6_6A94_48F6_AE53_294492CEFD88_.wvu.Rows" localSheetId="0" hidden="1">专项转移支付表!$1103:$1106</definedName>
    <definedName name="Z_95BBC68C_BFE7_4902_BEA5_1BB4F24DE68D_.wvu.FilterData" localSheetId="0" hidden="1">专项转移支付表!$A$1:$C$121</definedName>
    <definedName name="Z_95BBC68C_BFE7_4902_BEA5_1BB4F24DE68D_.wvu.PrintArea" localSheetId="0" hidden="1">专项转移支付表!$A$1:$C$651</definedName>
    <definedName name="Z_95BBC68C_BFE7_4902_BEA5_1BB4F24DE68D_.wvu.PrintTitles" localSheetId="0" hidden="1">专项转移支付表!$1:$1</definedName>
    <definedName name="Z_95BBC68C_BFE7_4902_BEA5_1BB4F24DE68D_.wvu.Rows" localSheetId="0" hidden="1">专项转移支付表!$1103:$1106</definedName>
    <definedName name="安徽" localSheetId="1">#REF!</definedName>
    <definedName name="安徽" localSheetId="0">#REF!</definedName>
    <definedName name="安徽">#REF!</definedName>
    <definedName name="北京" localSheetId="1">#REF!</definedName>
    <definedName name="北京" localSheetId="0">#REF!</definedName>
    <definedName name="北京">#REF!</definedName>
    <definedName name="大连" localSheetId="1">#REF!</definedName>
    <definedName name="大连" localSheetId="0">#REF!</definedName>
    <definedName name="大连">#REF!</definedName>
    <definedName name="卩75" localSheetId="1">#REF!</definedName>
    <definedName name="卩75" localSheetId="0">#REF!</definedName>
    <definedName name="卩75">#REF!</definedName>
    <definedName name="单独" localSheetId="1">#REF!</definedName>
    <definedName name="单独" localSheetId="0">#REF!</definedName>
    <definedName name="单独">#REF!</definedName>
    <definedName name="第三批">#N/A</definedName>
    <definedName name="福建" localSheetId="1">#REF!</definedName>
    <definedName name="福建" localSheetId="0">#REF!</definedName>
    <definedName name="福建">#REF!</definedName>
    <definedName name="福建地区" localSheetId="1">#REF!</definedName>
    <definedName name="福建地区" localSheetId="0">#REF!</definedName>
    <definedName name="福建地区">#REF!</definedName>
    <definedName name="改革" localSheetId="1">#REF!</definedName>
    <definedName name="改革" localSheetId="0">#REF!</definedName>
    <definedName name="改革">#REF!</definedName>
    <definedName name="广东" localSheetId="1">#REF!</definedName>
    <definedName name="广东" localSheetId="0">#REF!</definedName>
    <definedName name="广东">#REF!</definedName>
    <definedName name="广东地区" localSheetId="1">#REF!</definedName>
    <definedName name="广东地区" localSheetId="0">#REF!</definedName>
    <definedName name="广东地区">#REF!</definedName>
    <definedName name="广西" localSheetId="1">#REF!</definedName>
    <definedName name="广西" localSheetId="0">#REF!</definedName>
    <definedName name="广西">#REF!</definedName>
    <definedName name="贵州" localSheetId="1">#REF!</definedName>
    <definedName name="贵州" localSheetId="0">#REF!</definedName>
    <definedName name="贵州">#REF!</definedName>
    <definedName name="海南" localSheetId="1">#REF!</definedName>
    <definedName name="海南" localSheetId="0">#REF!</definedName>
    <definedName name="海南">#REF!</definedName>
    <definedName name="河北" localSheetId="1">#REF!</definedName>
    <definedName name="河北" localSheetId="0">#REF!</definedName>
    <definedName name="河北">#REF!</definedName>
    <definedName name="河南" localSheetId="1">#REF!</definedName>
    <definedName name="河南" localSheetId="0">#REF!</definedName>
    <definedName name="河南">#REF!</definedName>
    <definedName name="黑龙江" localSheetId="1">#REF!</definedName>
    <definedName name="黑龙江" localSheetId="0">#REF!</definedName>
    <definedName name="黑龙江">#REF!</definedName>
    <definedName name="湖北" localSheetId="1">#REF!</definedName>
    <definedName name="湖北" localSheetId="0">#REF!</definedName>
    <definedName name="湖北">#REF!</definedName>
    <definedName name="湖南" localSheetId="1">#REF!</definedName>
    <definedName name="湖南" localSheetId="0">#REF!</definedName>
    <definedName name="湖南">#REF!</definedName>
    <definedName name="汇率" localSheetId="1">#REF!</definedName>
    <definedName name="汇率" localSheetId="0">#REF!</definedName>
    <definedName name="汇率">#REF!</definedName>
    <definedName name="吉林" localSheetId="1">#REF!</definedName>
    <definedName name="吉林" localSheetId="0">#REF!</definedName>
    <definedName name="吉林">#REF!</definedName>
    <definedName name="江苏" localSheetId="1">#REF!</definedName>
    <definedName name="江苏" localSheetId="0">#REF!</definedName>
    <definedName name="江苏">#REF!</definedName>
    <definedName name="江西" localSheetId="1">#REF!</definedName>
    <definedName name="江西" localSheetId="0">#REF!</definedName>
    <definedName name="江西">#REF!</definedName>
    <definedName name="了">#N/A</definedName>
    <definedName name="辽宁" localSheetId="1">#REF!</definedName>
    <definedName name="辽宁" localSheetId="0">#REF!</definedName>
    <definedName name="辽宁">#REF!</definedName>
    <definedName name="辽宁地区" localSheetId="1">#REF!</definedName>
    <definedName name="辽宁地区" localSheetId="0">#REF!</definedName>
    <definedName name="辽宁地区">#REF!</definedName>
    <definedName name="漯河" localSheetId="1">#REF!</definedName>
    <definedName name="漯河" localSheetId="0">#REF!</definedName>
    <definedName name="漯河">#REF!</definedName>
    <definedName name="内蒙" localSheetId="1">#REF!</definedName>
    <definedName name="内蒙" localSheetId="0">#REF!</definedName>
    <definedName name="内蒙">#REF!</definedName>
    <definedName name="年收入">#N/A</definedName>
    <definedName name="宁波" localSheetId="1">#REF!</definedName>
    <definedName name="宁波" localSheetId="0">#REF!</definedName>
    <definedName name="宁波">#REF!</definedName>
    <definedName name="宁夏" localSheetId="1">#REF!</definedName>
    <definedName name="宁夏" localSheetId="0">#REF!</definedName>
    <definedName name="宁夏">#REF!</definedName>
    <definedName name="青岛" localSheetId="1">#REF!</definedName>
    <definedName name="青岛" localSheetId="0">#REF!</definedName>
    <definedName name="青岛">#REF!</definedName>
    <definedName name="青海" localSheetId="1">#REF!</definedName>
    <definedName name="青海" localSheetId="0">#REF!</definedName>
    <definedName name="青海">#REF!</definedName>
    <definedName name="全额差额比例" localSheetId="1">'[3]C01-1'!#REF!</definedName>
    <definedName name="全额差额比例" localSheetId="0">'[3]C01-1'!#REF!</definedName>
    <definedName name="全额差额比例">'[3]C01-1'!#REF!</definedName>
    <definedName name="全国收入累计">#N/A</definedName>
    <definedName name="厦门" localSheetId="1">#REF!</definedName>
    <definedName name="厦门" localSheetId="0">#REF!</definedName>
    <definedName name="厦门">#REF!</definedName>
    <definedName name="山东" localSheetId="1">#REF!</definedName>
    <definedName name="山东" localSheetId="0">#REF!</definedName>
    <definedName name="山东">#REF!</definedName>
    <definedName name="山东地区" localSheetId="1">#REF!</definedName>
    <definedName name="山东地区" localSheetId="0">#REF!</definedName>
    <definedName name="山东地区">#REF!</definedName>
    <definedName name="山西" localSheetId="1">#REF!</definedName>
    <definedName name="山西" localSheetId="0">#REF!</definedName>
    <definedName name="山西">#REF!</definedName>
    <definedName name="陕西" localSheetId="1">#REF!</definedName>
    <definedName name="陕西" localSheetId="0">#REF!</definedName>
    <definedName name="陕西">#REF!</definedName>
    <definedName name="上海" localSheetId="1">#REF!</definedName>
    <definedName name="上海" localSheetId="0">#REF!</definedName>
    <definedName name="上海">#REF!</definedName>
    <definedName name="深圳" localSheetId="1">#REF!</definedName>
    <definedName name="深圳" localSheetId="0">#REF!</definedName>
    <definedName name="深圳">#REF!</definedName>
    <definedName name="生产列1" localSheetId="1">#REF!</definedName>
    <definedName name="生产列1" localSheetId="0">#REF!</definedName>
    <definedName name="生产列1">#REF!</definedName>
    <definedName name="生产列11" localSheetId="1">#REF!</definedName>
    <definedName name="生产列11" localSheetId="0">#REF!</definedName>
    <definedName name="生产列11">#REF!</definedName>
    <definedName name="生产列15" localSheetId="1">#REF!</definedName>
    <definedName name="生产列15" localSheetId="0">#REF!</definedName>
    <definedName name="生产列15">#REF!</definedName>
    <definedName name="生产列16" localSheetId="1">#REF!</definedName>
    <definedName name="生产列16" localSheetId="0">#REF!</definedName>
    <definedName name="生产列16">#REF!</definedName>
    <definedName name="生产列17" localSheetId="1">#REF!</definedName>
    <definedName name="生产列17" localSheetId="0">#REF!</definedName>
    <definedName name="生产列17">#REF!</definedName>
    <definedName name="生产列19" localSheetId="1">#REF!</definedName>
    <definedName name="生产列19" localSheetId="0">#REF!</definedName>
    <definedName name="生产列19">#REF!</definedName>
    <definedName name="生产列2" localSheetId="1">#REF!</definedName>
    <definedName name="生产列2" localSheetId="0">#REF!</definedName>
    <definedName name="生产列2">#REF!</definedName>
    <definedName name="生产列20" localSheetId="1">#REF!</definedName>
    <definedName name="生产列20" localSheetId="0">#REF!</definedName>
    <definedName name="生产列20">#REF!</definedName>
    <definedName name="生产列3" localSheetId="1">#REF!</definedName>
    <definedName name="生产列3" localSheetId="0">#REF!</definedName>
    <definedName name="生产列3">#REF!</definedName>
    <definedName name="生产列4" localSheetId="1">#REF!</definedName>
    <definedName name="生产列4" localSheetId="0">#REF!</definedName>
    <definedName name="生产列4">#REF!</definedName>
    <definedName name="生产列5" localSheetId="1">#REF!</definedName>
    <definedName name="生产列5" localSheetId="0">#REF!</definedName>
    <definedName name="生产列5">#REF!</definedName>
    <definedName name="生产列6" localSheetId="1">#REF!</definedName>
    <definedName name="生产列6" localSheetId="0">#REF!</definedName>
    <definedName name="生产列6">#REF!</definedName>
    <definedName name="生产列7" localSheetId="1">#REF!</definedName>
    <definedName name="生产列7" localSheetId="0">#REF!</definedName>
    <definedName name="生产列7">#REF!</definedName>
    <definedName name="生产列8" localSheetId="1">#REF!</definedName>
    <definedName name="生产列8" localSheetId="0">#REF!</definedName>
    <definedName name="生产列8">#REF!</definedName>
    <definedName name="生产列9" localSheetId="1">#REF!</definedName>
    <definedName name="生产列9" localSheetId="0">#REF!</definedName>
    <definedName name="生产列9">#REF!</definedName>
    <definedName name="生产期" localSheetId="1">#REF!</definedName>
    <definedName name="生产期" localSheetId="0">#REF!</definedName>
    <definedName name="生产期">#REF!</definedName>
    <definedName name="生产期1" localSheetId="1">#REF!</definedName>
    <definedName name="生产期1" localSheetId="0">#REF!</definedName>
    <definedName name="生产期1">#REF!</definedName>
    <definedName name="生产期11" localSheetId="1">#REF!</definedName>
    <definedName name="生产期11" localSheetId="0">#REF!</definedName>
    <definedName name="生产期11">#REF!</definedName>
    <definedName name="生产期123" localSheetId="1">#REF!</definedName>
    <definedName name="生产期123" localSheetId="0">#REF!</definedName>
    <definedName name="生产期123">#REF!</definedName>
    <definedName name="生产期15" localSheetId="1">#REF!</definedName>
    <definedName name="生产期15" localSheetId="0">#REF!</definedName>
    <definedName name="生产期15">#REF!</definedName>
    <definedName name="生产期16" localSheetId="1">#REF!</definedName>
    <definedName name="生产期16" localSheetId="0">#REF!</definedName>
    <definedName name="生产期16">#REF!</definedName>
    <definedName name="生产期17" localSheetId="1">#REF!</definedName>
    <definedName name="生产期17" localSheetId="0">#REF!</definedName>
    <definedName name="生产期17">#REF!</definedName>
    <definedName name="生产期19" localSheetId="1">#REF!</definedName>
    <definedName name="生产期19" localSheetId="0">#REF!</definedName>
    <definedName name="生产期19">#REF!</definedName>
    <definedName name="生产期2" localSheetId="1">#REF!</definedName>
    <definedName name="生产期2" localSheetId="0">#REF!</definedName>
    <definedName name="生产期2">#REF!</definedName>
    <definedName name="生产期20" localSheetId="1">#REF!</definedName>
    <definedName name="生产期20" localSheetId="0">#REF!</definedName>
    <definedName name="生产期20">#REF!</definedName>
    <definedName name="生产期3" localSheetId="1">#REF!</definedName>
    <definedName name="生产期3" localSheetId="0">#REF!</definedName>
    <definedName name="生产期3">#REF!</definedName>
    <definedName name="生产期4" localSheetId="1">#REF!</definedName>
    <definedName name="生产期4" localSheetId="0">#REF!</definedName>
    <definedName name="生产期4">#REF!</definedName>
    <definedName name="生产期5" localSheetId="1">#REF!</definedName>
    <definedName name="生产期5" localSheetId="0">#REF!</definedName>
    <definedName name="生产期5">#REF!</definedName>
    <definedName name="生产期6" localSheetId="1">#REF!</definedName>
    <definedName name="生产期6" localSheetId="0">#REF!</definedName>
    <definedName name="生产期6">#REF!</definedName>
    <definedName name="生产期7" localSheetId="1">#REF!</definedName>
    <definedName name="生产期7" localSheetId="0">#REF!</definedName>
    <definedName name="生产期7">#REF!</definedName>
    <definedName name="生产期8" localSheetId="1">#REF!</definedName>
    <definedName name="生产期8" localSheetId="0">#REF!</definedName>
    <definedName name="生产期8">#REF!</definedName>
    <definedName name="生产期9" localSheetId="1">#REF!</definedName>
    <definedName name="生产期9" localSheetId="0">#REF!</definedName>
    <definedName name="生产期9">#REF!</definedName>
    <definedName name="省辖市">#N/A</definedName>
    <definedName name="收入预计" localSheetId="1">#REF!</definedName>
    <definedName name="收入预计" localSheetId="0">#REF!</definedName>
    <definedName name="收入预计">#REF!</definedName>
    <definedName name="四川" localSheetId="1">#REF!</definedName>
    <definedName name="四川" localSheetId="0">#REF!</definedName>
    <definedName name="四川">#REF!</definedName>
    <definedName name="天津" localSheetId="1">#REF!</definedName>
    <definedName name="天津" localSheetId="0">#REF!</definedName>
    <definedName name="天津">#REF!</definedName>
    <definedName name="位次d" localSheetId="1">[4]四月份月报!#REF!</definedName>
    <definedName name="位次d" localSheetId="0">[4]四月份月报!#REF!</definedName>
    <definedName name="位次d">[4]四月份月报!#REF!</definedName>
    <definedName name="西藏" localSheetId="1">#REF!</definedName>
    <definedName name="西藏" localSheetId="0">#REF!</definedName>
    <definedName name="西藏">#REF!</definedName>
    <definedName name="县级支出">#N/A</definedName>
    <definedName name="新疆" localSheetId="1">#REF!</definedName>
    <definedName name="新疆" localSheetId="0">#REF!</definedName>
    <definedName name="新疆">#REF!</definedName>
    <definedName name="性别">[5]基础编码!$H$2:$H$3</definedName>
    <definedName name="学历">[5]基础编码!$S$2:$S$9</definedName>
    <definedName name="预算">#N/A</definedName>
    <definedName name="云南" localSheetId="1">#REF!</definedName>
    <definedName name="云南" localSheetId="0">#REF!</definedName>
    <definedName name="云南">#REF!</definedName>
    <definedName name="浙江" localSheetId="1">#REF!</definedName>
    <definedName name="浙江" localSheetId="0">#REF!</definedName>
    <definedName name="浙江">#REF!</definedName>
    <definedName name="浙江地区" localSheetId="1">#REF!</definedName>
    <definedName name="浙江地区" localSheetId="0">#REF!</definedName>
    <definedName name="浙江地区">#REF!</definedName>
    <definedName name="支出">#N/A</definedName>
    <definedName name="支出目标二三">#N/A</definedName>
    <definedName name="重庆" localSheetId="1">#REF!</definedName>
    <definedName name="重庆" localSheetId="0">#REF!</definedName>
    <definedName name="重庆">#REF!</definedName>
  </definedNames>
  <calcPr calcId="144525"/>
</workbook>
</file>

<file path=xl/sharedStrings.xml><?xml version="1.0" encoding="utf-8"?>
<sst xmlns="http://schemas.openxmlformats.org/spreadsheetml/2006/main" count="647" uniqueCount="527">
  <si>
    <t>政府预算支出科目</t>
  </si>
  <si>
    <t>下达金额（单位万元）</t>
  </si>
  <si>
    <t>项目名称</t>
  </si>
  <si>
    <t>专项转移支付支出合计（新增）</t>
  </si>
  <si>
    <t>201一般公共服务支出</t>
  </si>
  <si>
    <t>20101人大事务</t>
  </si>
  <si>
    <t>20102政协事务</t>
  </si>
  <si>
    <t>20103政府办公厅及相关机构事务</t>
  </si>
  <si>
    <r>
      <rPr>
        <sz val="12"/>
        <rFont val="宋体"/>
        <charset val="134"/>
      </rPr>
      <t>2</t>
    </r>
    <r>
      <rPr>
        <sz val="12"/>
        <rFont val="宋体"/>
        <charset val="134"/>
      </rPr>
      <t>010308信访事物</t>
    </r>
  </si>
  <si>
    <t>提前下达2018年解决特殊疑难信访问题补助资金（中央）</t>
  </si>
  <si>
    <t>20104发展与改革事务</t>
  </si>
  <si>
    <t>20105统计信息事务</t>
  </si>
  <si>
    <t>20106财政事务</t>
  </si>
  <si>
    <t>2018年乡镇财政监管能力建设专项资金（市级）</t>
  </si>
  <si>
    <t>20107税收事务</t>
  </si>
  <si>
    <t>20108审计事务</t>
  </si>
  <si>
    <t>20110人力资源事务</t>
  </si>
  <si>
    <r>
      <rPr>
        <sz val="12"/>
        <rFont val="宋体"/>
        <charset val="134"/>
      </rPr>
      <t>2</t>
    </r>
    <r>
      <rPr>
        <sz val="12"/>
        <rFont val="宋体"/>
        <charset val="134"/>
      </rPr>
      <t>011099其他人事事物支出</t>
    </r>
  </si>
  <si>
    <t>提前下达2018年高校毕业生“三支一扶”资金（中14、市6）</t>
  </si>
  <si>
    <t>提前下达2018年高校毕业生“三支一扶”资金</t>
  </si>
  <si>
    <t>20111纪检监察事务</t>
  </si>
  <si>
    <t>20113商贸事务</t>
  </si>
  <si>
    <t>20115工商行政管理事务</t>
  </si>
  <si>
    <t>20117质量技术监督与检验检疫事务</t>
  </si>
  <si>
    <t>20132组织事务</t>
  </si>
  <si>
    <t>20133宣传事务</t>
  </si>
  <si>
    <t>20134统战事务</t>
  </si>
  <si>
    <t>20199其他一般公共服务支出</t>
  </si>
  <si>
    <r>
      <rPr>
        <sz val="12"/>
        <rFont val="宋体"/>
        <charset val="134"/>
      </rPr>
      <t>2</t>
    </r>
    <r>
      <rPr>
        <sz val="12"/>
        <rFont val="宋体"/>
        <charset val="134"/>
      </rPr>
      <t>0131-其他党委办公厅及相关机构事物</t>
    </r>
  </si>
  <si>
    <t>平安河南建设项目补助资金（省级）</t>
  </si>
  <si>
    <t>204公共安全</t>
  </si>
  <si>
    <t>20402公安</t>
  </si>
  <si>
    <t>下达2016-2017年第二代居民身份证制证经费</t>
  </si>
  <si>
    <r>
      <rPr>
        <sz val="12"/>
        <rFont val="宋体"/>
        <charset val="134"/>
      </rPr>
      <t>2</t>
    </r>
    <r>
      <rPr>
        <sz val="12"/>
        <rFont val="宋体"/>
        <charset val="134"/>
      </rPr>
      <t>0402公共安全支出公安</t>
    </r>
  </si>
  <si>
    <t>下达2018年第二代居民身份证制证经费</t>
  </si>
  <si>
    <t>下达2018年出入境资料复印补助经费</t>
  </si>
  <si>
    <t>20402公共安全支出-公安</t>
  </si>
  <si>
    <t>2018年第二批居民身份证制证经费支出</t>
  </si>
  <si>
    <t>下达2017年第二代居民身份证制证经费</t>
  </si>
  <si>
    <t>20404检察</t>
  </si>
  <si>
    <t>20405法院</t>
  </si>
  <si>
    <t>20406司法</t>
  </si>
  <si>
    <r>
      <rPr>
        <sz val="12"/>
        <rFont val="宋体"/>
        <charset val="134"/>
      </rPr>
      <t>2</t>
    </r>
    <r>
      <rPr>
        <sz val="12"/>
        <rFont val="宋体"/>
        <charset val="134"/>
      </rPr>
      <t>040607法律援助</t>
    </r>
  </si>
  <si>
    <t>下达2018年省级补助法律援助资金</t>
  </si>
  <si>
    <t>20499其他公共安全支出</t>
  </si>
  <si>
    <t>205教育</t>
  </si>
  <si>
    <t>20501教育管理事务</t>
  </si>
  <si>
    <t>20502普通教育</t>
  </si>
  <si>
    <t>2018年城乡公用经费（市级）</t>
  </si>
  <si>
    <t>2050299其他普通教育</t>
  </si>
  <si>
    <r>
      <rPr>
        <sz val="10"/>
        <rFont val="宋体"/>
        <charset val="134"/>
      </rPr>
      <t>2</t>
    </r>
    <r>
      <rPr>
        <sz val="10"/>
        <rFont val="宋体"/>
        <charset val="134"/>
      </rPr>
      <t>018年义务教育建档立卡贫困家庭学生营养改善（省级）</t>
    </r>
  </si>
  <si>
    <r>
      <rPr>
        <sz val="10"/>
        <rFont val="宋体"/>
        <charset val="134"/>
      </rPr>
      <t>2</t>
    </r>
    <r>
      <rPr>
        <sz val="10"/>
        <rFont val="宋体"/>
        <charset val="134"/>
      </rPr>
      <t>018年建档立卡贫困家庭儿童学前教育保教费（省级）</t>
    </r>
  </si>
  <si>
    <t>2050201学前教育</t>
  </si>
  <si>
    <t>2018年支持学前教育发展资金（中540，省57）</t>
  </si>
  <si>
    <t>2018年第一批教育事业专项经费</t>
  </si>
  <si>
    <r>
      <rPr>
        <sz val="12"/>
        <rFont val="宋体"/>
        <charset val="134"/>
      </rPr>
      <t>2</t>
    </r>
    <r>
      <rPr>
        <sz val="12"/>
        <rFont val="宋体"/>
        <charset val="134"/>
      </rPr>
      <t>050201学前教育支出</t>
    </r>
  </si>
  <si>
    <t>2018年第二批支持学前教育发展省级专项资金（省级）</t>
  </si>
  <si>
    <t>2018年第二批农村义务教育薄弱学校改造奖补资金（省级）</t>
  </si>
  <si>
    <t>2019年第二批城乡义务教育经费（市级）城乡公用经费</t>
  </si>
  <si>
    <t>2018年第二批城乡义务教育经费（省级）农村校舍维修</t>
  </si>
  <si>
    <t>2018年第三批农村义务教育薄弱学校改造中央和省级奖补资金</t>
  </si>
  <si>
    <t>2050204高中教育</t>
  </si>
  <si>
    <t>2018年高中艾滋病家庭贫困学生救助资金</t>
  </si>
  <si>
    <t>2050204高中教育支出</t>
  </si>
  <si>
    <t>2018年第二批改善普通高中办学条件中央补助资金</t>
  </si>
  <si>
    <t>2018年第三批支持学前教育发展中央和省级专项资金</t>
  </si>
  <si>
    <t>2018年第二批义务教育阶段建档立卡贫困家庭学生营养改善补助资金</t>
  </si>
  <si>
    <t>提前下达2018年农村义务教育薄弱学校改造补助资金（中央）</t>
  </si>
  <si>
    <t>提前下达2018年原民办教师养老补贴包干补助资金（市级）</t>
  </si>
  <si>
    <r>
      <rPr>
        <sz val="10"/>
        <rFont val="宋体"/>
        <charset val="134"/>
      </rPr>
      <t>提前下达2</t>
    </r>
    <r>
      <rPr>
        <sz val="10"/>
        <rFont val="宋体"/>
        <charset val="134"/>
      </rPr>
      <t>018年改善普通高中办学条件资金（中央）</t>
    </r>
  </si>
  <si>
    <t>提前下达2018年普通高中免学费住宿费资金（中央）免学费</t>
  </si>
  <si>
    <t>提前下达2018年普通高中助学金中央和省级补助（中237.5、省47.5）</t>
  </si>
  <si>
    <t>提前下达2018年普通高中困难学生免学费资金（省级）</t>
  </si>
  <si>
    <t>提前下达2018年普通高中困难学生免住宿费资金（省级）</t>
  </si>
  <si>
    <t>1100202均衡性转移支付-2050204高中教育支出</t>
  </si>
  <si>
    <t>2018年第二批普通高中助学中央和省级补助资金（中央62.7，省级12.5）</t>
  </si>
  <si>
    <t>2018年第二批普通高中免学费和住宿费补助资金（超拨经费扣减）</t>
  </si>
  <si>
    <r>
      <rPr>
        <sz val="12"/>
        <rFont val="宋体"/>
        <charset val="134"/>
      </rPr>
      <t>2</t>
    </r>
    <r>
      <rPr>
        <sz val="12"/>
        <rFont val="宋体"/>
        <charset val="134"/>
      </rPr>
      <t>018年第二批建档立卡贫困家庭儿童学前教育保教费省级补助资金</t>
    </r>
  </si>
  <si>
    <t>20503职业教育</t>
  </si>
  <si>
    <t>2050302职业教育</t>
  </si>
  <si>
    <t>2018年河南省中等职业教育双项提升工程资金</t>
  </si>
  <si>
    <t>2050302中专教育</t>
  </si>
  <si>
    <t>2018年中职学校改善办学条件奖补资金</t>
  </si>
  <si>
    <t>2018年第二批中等职业教育国家助学金</t>
  </si>
  <si>
    <t>2018年第二批中等职业教育免学费补助资金</t>
  </si>
  <si>
    <r>
      <rPr>
        <sz val="10"/>
        <rFont val="宋体"/>
        <charset val="134"/>
      </rPr>
      <t>提前下达2</t>
    </r>
    <r>
      <rPr>
        <sz val="10"/>
        <rFont val="宋体"/>
        <charset val="134"/>
      </rPr>
      <t>018年中等职业教育国家免学费补助（中75.14、省15.02、市10.02）</t>
    </r>
  </si>
  <si>
    <r>
      <rPr>
        <sz val="10"/>
        <rFont val="宋体"/>
        <charset val="134"/>
      </rPr>
      <t>提前下达2018年中等职业教育国家免学费补助（中15.3、省2.2、市2.04）</t>
    </r>
  </si>
  <si>
    <t>20504成人教育</t>
  </si>
  <si>
    <t>20507特殊教育</t>
  </si>
  <si>
    <t>20508进修及培训</t>
  </si>
  <si>
    <t>20509教育费附加安排的支出</t>
  </si>
  <si>
    <t>20599其他教育支出</t>
  </si>
  <si>
    <t>206科学技术</t>
  </si>
  <si>
    <t>20601科学技术管理事务</t>
  </si>
  <si>
    <t>20602基础研究</t>
  </si>
  <si>
    <t>20603应用研究</t>
  </si>
  <si>
    <r>
      <rPr>
        <sz val="12"/>
        <rFont val="宋体"/>
        <charset val="134"/>
      </rPr>
      <t>2</t>
    </r>
    <r>
      <rPr>
        <sz val="12"/>
        <rFont val="宋体"/>
        <charset val="134"/>
      </rPr>
      <t>060399其他应用研究支出</t>
    </r>
  </si>
  <si>
    <t>2017年度工业经济创新发展资料资金（市级）</t>
  </si>
  <si>
    <t>下达2018年省科技创新体系建设专项经费</t>
  </si>
  <si>
    <t>20604技术研究与开发</t>
  </si>
  <si>
    <t>2018年驻马店重大科技专项经费（鼎力杆塔）</t>
  </si>
  <si>
    <t>20604技术研究与开发支出</t>
  </si>
  <si>
    <t>2018年市科技创新平台奖补资金</t>
  </si>
  <si>
    <t>2060402应用技术研究与开发</t>
  </si>
  <si>
    <t>2018年省企业技术创新引导专项经费</t>
  </si>
  <si>
    <t>2017年度首次认定高新技术企业省级奖补资金</t>
  </si>
  <si>
    <t>2018年河南省企业研发补助专项资金（省级）</t>
  </si>
  <si>
    <t>20605科技条件与服务</t>
  </si>
  <si>
    <t>20606社会科学</t>
  </si>
  <si>
    <t>20607科学技术普及</t>
  </si>
  <si>
    <t>2060702科普活动</t>
  </si>
  <si>
    <t>2018年国家基层科普行动计划专项资金</t>
  </si>
  <si>
    <t>20609科技重大项目</t>
  </si>
  <si>
    <t>20699其他科学技术支出</t>
  </si>
  <si>
    <t>2069999其他科学技术支出</t>
  </si>
  <si>
    <t>2018年河南省企业研发补助专项资金（市级）</t>
  </si>
  <si>
    <t>207文化体育与传媒</t>
  </si>
  <si>
    <t>20701文化</t>
  </si>
  <si>
    <r>
      <rPr>
        <sz val="12"/>
        <rFont val="宋体"/>
        <charset val="134"/>
      </rPr>
      <t>2</t>
    </r>
    <r>
      <rPr>
        <sz val="12"/>
        <rFont val="宋体"/>
        <charset val="134"/>
      </rPr>
      <t>070199群众文化</t>
    </r>
  </si>
  <si>
    <t>提前下达2018年美术馆公共图书馆文化站市级资金</t>
  </si>
  <si>
    <t>2070109群总文化</t>
  </si>
  <si>
    <t>2018年政府购买公共文化服务专项资金</t>
  </si>
  <si>
    <t>2070199其他文化体育与传媒支出</t>
  </si>
  <si>
    <t>2018年公共文化服务体系建设专项资金（中央补助）</t>
  </si>
  <si>
    <t>2070199群众文化</t>
  </si>
  <si>
    <t>2018年美术馆公共图书馆文化馆免费开放专项补助资金</t>
  </si>
  <si>
    <t>2070199其他文化支出</t>
  </si>
  <si>
    <t>2018年省级非物质文化遗产保护专项资金</t>
  </si>
  <si>
    <t>20702文物</t>
  </si>
  <si>
    <t>20703体育</t>
  </si>
  <si>
    <t>2070307文化体育与传媒支出-体育场馆</t>
  </si>
  <si>
    <t>2018年公共体育普及工程中央基建投资预算（焦庄赵海村、吕店宋庄村）</t>
  </si>
  <si>
    <t>20704新闻出版广播影视</t>
  </si>
  <si>
    <r>
      <rPr>
        <sz val="12"/>
        <rFont val="宋体"/>
        <charset val="134"/>
      </rPr>
      <t>2</t>
    </r>
    <r>
      <rPr>
        <sz val="12"/>
        <rFont val="宋体"/>
        <charset val="134"/>
      </rPr>
      <t>070405文化体育与传媒支出</t>
    </r>
  </si>
  <si>
    <t>下达2018年文化旅游提升工程实施方案中央基建投资</t>
  </si>
  <si>
    <t>20799其他文化体育与传媒支出</t>
  </si>
  <si>
    <t>208社会保障和就业支出</t>
  </si>
  <si>
    <t>20801人力资源和社会保障管理事务</t>
  </si>
  <si>
    <t>20805行政事业单位离退休</t>
  </si>
  <si>
    <t>20807就业补助</t>
  </si>
  <si>
    <r>
      <rPr>
        <sz val="12"/>
        <rFont val="宋体"/>
        <charset val="134"/>
      </rPr>
      <t>2</t>
    </r>
    <r>
      <rPr>
        <sz val="12"/>
        <rFont val="宋体"/>
        <charset val="134"/>
      </rPr>
      <t>080799就业补助</t>
    </r>
  </si>
  <si>
    <t>提前下达2018年就业补助中央资金</t>
  </si>
  <si>
    <t>2018年就业补助资金</t>
  </si>
  <si>
    <t>20808抚恤</t>
  </si>
  <si>
    <t>2018年优抚对象补助资金（第二批）中央、市级</t>
  </si>
  <si>
    <t>2018年优抚对象补助资金</t>
  </si>
  <si>
    <t>提前下达2018年优抚对象补助经费（中央）</t>
  </si>
  <si>
    <t>2080805义务兵优待</t>
  </si>
  <si>
    <t>下达2018年义务兵优待金</t>
  </si>
  <si>
    <t>20809退役安置</t>
  </si>
  <si>
    <r>
      <rPr>
        <sz val="12"/>
        <rFont val="宋体"/>
        <charset val="134"/>
      </rPr>
      <t>2</t>
    </r>
    <r>
      <rPr>
        <sz val="12"/>
        <rFont val="宋体"/>
        <charset val="134"/>
      </rPr>
      <t>080901退役士兵安置</t>
    </r>
  </si>
  <si>
    <t>2018年自主就业退役士兵一次性经济补助（市级）</t>
  </si>
  <si>
    <t>2080901退役士兵安置</t>
  </si>
  <si>
    <t>2018年退役安置补助经费（第一批）</t>
  </si>
  <si>
    <t>2018年退役安置补助经费（第三批）</t>
  </si>
  <si>
    <t>提前下达2018年退役安置补助经费</t>
  </si>
  <si>
    <t>20810社会福利</t>
  </si>
  <si>
    <t>20811残疾人事业</t>
  </si>
  <si>
    <t>提前下达2018年残疾人事业发展补助资金</t>
  </si>
  <si>
    <r>
      <rPr>
        <sz val="12"/>
        <rFont val="宋体"/>
        <charset val="134"/>
      </rPr>
      <t>2</t>
    </r>
    <r>
      <rPr>
        <sz val="12"/>
        <rFont val="宋体"/>
        <charset val="134"/>
      </rPr>
      <t>081199其他残疾人事业支出</t>
    </r>
  </si>
  <si>
    <t>下达贫困残疾人家庭无障碍改造资金</t>
  </si>
  <si>
    <t>下达2018年省级残疾人事业发展专项资金</t>
  </si>
  <si>
    <r>
      <rPr>
        <sz val="12"/>
        <rFont val="宋体"/>
        <charset val="134"/>
      </rPr>
      <t>2</t>
    </r>
    <r>
      <rPr>
        <sz val="12"/>
        <rFont val="宋体"/>
        <charset val="134"/>
      </rPr>
      <t>081107残疾人生活和护理补贴</t>
    </r>
  </si>
  <si>
    <t>2018年困难残疾人生活补贴和重度残疾人护理补贴资金</t>
  </si>
  <si>
    <t>2018年中央财政残疾人事业发展补助资金</t>
  </si>
  <si>
    <t>20815自然灾害生活救助</t>
  </si>
  <si>
    <t>20816红十字事业</t>
  </si>
  <si>
    <t>20819最低生活保障</t>
  </si>
  <si>
    <t>2018年困难群众救助补助资金</t>
  </si>
  <si>
    <r>
      <rPr>
        <sz val="10"/>
        <rFont val="宋体"/>
        <charset val="134"/>
      </rPr>
      <t>关于提前下达2018年困难群众救助补助资金预算指标的通知</t>
    </r>
    <r>
      <rPr>
        <sz val="10"/>
        <rFont val="宋体"/>
        <charset val="134"/>
      </rPr>
      <t>(中央社会救助)</t>
    </r>
  </si>
  <si>
    <r>
      <rPr>
        <sz val="10"/>
        <rFont val="宋体"/>
        <charset val="134"/>
      </rPr>
      <t>关于提前下达2018年困难群众救助补助资金预算指标的通知</t>
    </r>
    <r>
      <rPr>
        <sz val="10"/>
        <rFont val="宋体"/>
        <charset val="134"/>
      </rPr>
      <t>(中央孤儿)</t>
    </r>
  </si>
  <si>
    <t>关于提前下达2018年困难群众救助补助资金预算指标的通知市级配套</t>
  </si>
  <si>
    <t>关于提前下达2018年困难群众救助补助资金预算指标的通知</t>
  </si>
  <si>
    <t>20820临时救助</t>
  </si>
  <si>
    <r>
      <rPr>
        <sz val="12"/>
        <rFont val="宋体"/>
        <charset val="134"/>
      </rPr>
      <t>2</t>
    </r>
    <r>
      <rPr>
        <sz val="12"/>
        <rFont val="宋体"/>
        <charset val="134"/>
      </rPr>
      <t>082001临时救助资金支出</t>
    </r>
  </si>
  <si>
    <t>2018年河南省贫困妇女两癌救助专项资金（省级）</t>
  </si>
  <si>
    <t>20821特困人员救助供养</t>
  </si>
  <si>
    <t>20825其他生活救助</t>
  </si>
  <si>
    <t>20826财政对基本养老保险基金的补助</t>
  </si>
  <si>
    <t>20827财政对其他社会保险基金的补助</t>
  </si>
  <si>
    <t>20899其他社会保障和就业支出</t>
  </si>
  <si>
    <r>
      <rPr>
        <sz val="12"/>
        <rFont val="宋体"/>
        <charset val="134"/>
      </rPr>
      <t>2</t>
    </r>
    <r>
      <rPr>
        <sz val="12"/>
        <rFont val="宋体"/>
        <charset val="134"/>
      </rPr>
      <t>080299其他民政管理事务支出</t>
    </r>
  </si>
  <si>
    <t>下达2018年退役安置和优抚事业等省级补助资金</t>
  </si>
  <si>
    <t>2089901其他社会保障和就业支出</t>
  </si>
  <si>
    <t>下达2018年受艾滋病影响人员生活定量补助资金</t>
  </si>
  <si>
    <t>210医疗卫生与计划生育支出</t>
  </si>
  <si>
    <t>21001医疗卫生与计划生育管理事务</t>
  </si>
  <si>
    <t>21002公立医院</t>
  </si>
  <si>
    <t>2100299其他公立医院支出</t>
  </si>
  <si>
    <t>2018年卫生计生专项资金</t>
  </si>
  <si>
    <r>
      <rPr>
        <sz val="12"/>
        <rFont val="宋体"/>
        <charset val="134"/>
      </rPr>
      <t>2</t>
    </r>
    <r>
      <rPr>
        <sz val="12"/>
        <rFont val="宋体"/>
        <charset val="134"/>
      </rPr>
      <t>100201-综合医院</t>
    </r>
  </si>
  <si>
    <t>2018年全民健康保障工程中央基建投资预算拨款（中央）</t>
  </si>
  <si>
    <t>2018年中央财政医疗服务能力提升补助资金（第二批）</t>
  </si>
  <si>
    <t>2018年医疗服务能力提升（公立医院综合改革）补助资金</t>
  </si>
  <si>
    <t>提前下达2018年医疗服务能力提升补助资金（中央240，市级75.5）</t>
  </si>
  <si>
    <t>提前下达2018年医疗服务能力提升补助资金（省级）</t>
  </si>
  <si>
    <t>21003基层医疗卫生机构</t>
  </si>
  <si>
    <t>2100399其他基层医疗卫生机构支出</t>
  </si>
  <si>
    <t>2018年卫生计生专项资金第二批（省级）基层人才培养</t>
  </si>
  <si>
    <t>提前下达2018年基本药物制度补助资金（中央资金）</t>
  </si>
  <si>
    <t>2017年村卫生室标准化建设以奖代补资金</t>
  </si>
  <si>
    <t>21004公共卫生</t>
  </si>
  <si>
    <t>2100499其他公共卫生</t>
  </si>
  <si>
    <t>2018年免费开展农村适龄妇女纳入城市低保妇女宫颈癌乳腺癌筛查省、市资金</t>
  </si>
  <si>
    <t>2100408基本公共卫生服务</t>
  </si>
  <si>
    <t>2018年基本公共卫生服务中央补助资金</t>
  </si>
  <si>
    <t>2100409重大公共卫生专项</t>
  </si>
  <si>
    <t>2018年重大公共卫生服务补助资金</t>
  </si>
  <si>
    <t>2018年卫生计生专项资金第二批（省级）公共卫生专项</t>
  </si>
  <si>
    <t>2018年公共卫生服务补助资金</t>
  </si>
  <si>
    <t>2018年基本公共卫生服务补助资金（第二批）</t>
  </si>
  <si>
    <t>2100409重大疾病预防控制</t>
  </si>
  <si>
    <t>2018年艾滋病专项资金</t>
  </si>
  <si>
    <t>提前下达2018年公共卫生服务补助资金预算指标（中央1837.9、省级681、市级246）</t>
  </si>
  <si>
    <t>提前下达2018年公共卫生服务补助资金</t>
  </si>
  <si>
    <t>免费开展预防出生缺陷产前筛查和新生儿疾病筛查市级资金</t>
  </si>
  <si>
    <t>21006中医药</t>
  </si>
  <si>
    <t>2100601中医药专项</t>
  </si>
  <si>
    <t>21007计划生育事务</t>
  </si>
  <si>
    <t>2100717计划生育服务</t>
  </si>
  <si>
    <t>2018年城镇独生子女父母奖励扶助市级资金</t>
  </si>
  <si>
    <t>2018年卫生计生专项资金第二批（市级）公共卫生专项</t>
  </si>
  <si>
    <t>2018年农村部分计划生育家庭奖励扶助资金（市级）</t>
  </si>
  <si>
    <t>2018年计划生育服务补助资金（中央）</t>
  </si>
  <si>
    <t>2018年计划生育服务补助资金（市级）</t>
  </si>
  <si>
    <t>2018年市级计划生育服务专项补助资金</t>
  </si>
  <si>
    <t>2100799其他计划生育事务支出</t>
  </si>
  <si>
    <t>2018年市级计划生育补助资金</t>
  </si>
  <si>
    <t>提前下达2018年计划生育服务补助资金（中央）</t>
  </si>
  <si>
    <t>提前下达2018年计划生育服务补助资金（市级）</t>
  </si>
  <si>
    <t>21010食品和药品监督管理事务</t>
  </si>
  <si>
    <r>
      <rPr>
        <sz val="12"/>
        <rFont val="宋体"/>
        <charset val="134"/>
      </rPr>
      <t>2</t>
    </r>
    <r>
      <rPr>
        <sz val="12"/>
        <rFont val="宋体"/>
        <charset val="134"/>
      </rPr>
      <t>10医疗卫生与计划生育支出</t>
    </r>
  </si>
  <si>
    <r>
      <rPr>
        <sz val="12"/>
        <rFont val="宋体"/>
        <charset val="134"/>
      </rPr>
      <t>提前下达2</t>
    </r>
    <r>
      <rPr>
        <sz val="12"/>
        <rFont val="宋体"/>
        <charset val="134"/>
      </rPr>
      <t>018年公共卫生服务补助资金</t>
    </r>
  </si>
  <si>
    <t>21011行政事业单位医疗</t>
  </si>
  <si>
    <t>21012财政对基本医疗保险基金的补助</t>
  </si>
  <si>
    <t>2101202财政对城乡居民基本医疗保险基金的补助</t>
  </si>
  <si>
    <t>2018年城乡居民基本医疗保险市级补助资金</t>
  </si>
  <si>
    <t>21013医疗救助</t>
  </si>
  <si>
    <t>2101302疾病应急救助</t>
  </si>
  <si>
    <t>2018年医疗救助补助资金</t>
  </si>
  <si>
    <t>2101301城乡医疗救助</t>
  </si>
  <si>
    <t>2018年城乡医疗救助补助资金</t>
  </si>
  <si>
    <t>提前下达2018年医疗救助补助资金</t>
  </si>
  <si>
    <r>
      <rPr>
        <sz val="10"/>
        <rFont val="宋体"/>
        <charset val="134"/>
      </rPr>
      <t>提前下达201</t>
    </r>
    <r>
      <rPr>
        <sz val="10"/>
        <rFont val="宋体"/>
        <charset val="134"/>
      </rPr>
      <t>8</t>
    </r>
    <r>
      <rPr>
        <sz val="10"/>
        <rFont val="宋体"/>
        <charset val="134"/>
      </rPr>
      <t>年城乡医疗救助补助资金（中</t>
    </r>
    <r>
      <rPr>
        <sz val="10"/>
        <rFont val="宋体"/>
        <charset val="134"/>
      </rPr>
      <t>601、省44</t>
    </r>
    <r>
      <rPr>
        <sz val="10"/>
        <rFont val="宋体"/>
        <charset val="134"/>
      </rPr>
      <t>）</t>
    </r>
  </si>
  <si>
    <t>21014优抚对象医疗</t>
  </si>
  <si>
    <t>2101401优抚对象医疗补助</t>
  </si>
  <si>
    <t>2018年优抚对象医疗保障经费</t>
  </si>
  <si>
    <t>提前下达2018年优抚对象医疗保障补助经费</t>
  </si>
  <si>
    <t>21099其他医疗卫生与计划生育支出</t>
  </si>
  <si>
    <t>211节能环保支出</t>
  </si>
  <si>
    <t>21101环境保护管理事务</t>
  </si>
  <si>
    <t>21102环境监测与监察</t>
  </si>
  <si>
    <t>21103污染防治</t>
  </si>
  <si>
    <r>
      <rPr>
        <sz val="12"/>
        <rFont val="宋体"/>
        <charset val="134"/>
      </rPr>
      <t>2</t>
    </r>
    <r>
      <rPr>
        <sz val="12"/>
        <rFont val="宋体"/>
        <charset val="134"/>
      </rPr>
      <t>110302节能环保支出-水体</t>
    </r>
  </si>
  <si>
    <t>下达2018年重点流域水环境综合治理中央基建投资</t>
  </si>
  <si>
    <t>21104自然生态保护</t>
  </si>
  <si>
    <t>2110402农村环境保护</t>
  </si>
  <si>
    <t>2018年农村户用厕所改造省级奖补资金</t>
  </si>
  <si>
    <t>下达2018年中央农村环境整治资金预算</t>
  </si>
  <si>
    <t>21105天然林保护</t>
  </si>
  <si>
    <t>21106退耕还林</t>
  </si>
  <si>
    <t>21110能源节约利用</t>
  </si>
  <si>
    <t>2111001能源节约利用</t>
  </si>
  <si>
    <t>2016年度节能与新能源公交车运营补助资金</t>
  </si>
  <si>
    <t>21111污染减排</t>
  </si>
  <si>
    <t>21112可再生能源</t>
  </si>
  <si>
    <t>21113循环经济</t>
  </si>
  <si>
    <t>21114能源管理事务</t>
  </si>
  <si>
    <t>21199其他节能环保支出</t>
  </si>
  <si>
    <t>212城乡社区支出</t>
  </si>
  <si>
    <t>21201城乡社区管理事务</t>
  </si>
  <si>
    <t>21202城乡社区规划与管理</t>
  </si>
  <si>
    <t>21203城乡社区公共设施</t>
  </si>
  <si>
    <t>21205城乡社区环境卫生</t>
  </si>
  <si>
    <t>2120501城乡社区环境卫生</t>
  </si>
  <si>
    <t>2018年河南省城镇公厕建设省级奖补资金</t>
  </si>
  <si>
    <t>21206建设市场管理与监督</t>
  </si>
  <si>
    <t>21299其他城乡社区支出</t>
  </si>
  <si>
    <t>213农林水支出</t>
  </si>
  <si>
    <t>21301农业</t>
  </si>
  <si>
    <r>
      <rPr>
        <sz val="12"/>
        <rFont val="宋体"/>
        <charset val="134"/>
      </rPr>
      <t>2</t>
    </r>
    <r>
      <rPr>
        <sz val="12"/>
        <rFont val="宋体"/>
        <charset val="134"/>
      </rPr>
      <t>130122农业生产支持补贴</t>
    </r>
  </si>
  <si>
    <t>提前下达2018年农机购置补贴资金</t>
  </si>
  <si>
    <t>提前下达2018年农机深松整地补助资金</t>
  </si>
  <si>
    <r>
      <rPr>
        <sz val="12"/>
        <rFont val="宋体"/>
        <charset val="134"/>
      </rPr>
      <t>2</t>
    </r>
    <r>
      <rPr>
        <sz val="12"/>
        <rFont val="宋体"/>
        <charset val="134"/>
      </rPr>
      <t>130112农垦国有土地确权发证</t>
    </r>
  </si>
  <si>
    <t>提前下达2018年中央财政农业专项资金</t>
  </si>
  <si>
    <r>
      <rPr>
        <sz val="12"/>
        <rFont val="宋体"/>
        <charset val="134"/>
      </rPr>
      <t>2</t>
    </r>
    <r>
      <rPr>
        <sz val="12"/>
        <rFont val="宋体"/>
        <charset val="134"/>
      </rPr>
      <t>130108病虫害防治</t>
    </r>
  </si>
  <si>
    <t>2130119防灾减灾</t>
  </si>
  <si>
    <t>2018年中央财政农业生产救灾补助资金</t>
  </si>
  <si>
    <t>2018年省级农业生产发展资金新型经营主体财政补助项目</t>
  </si>
  <si>
    <t>21301农业生产发展资金</t>
  </si>
  <si>
    <t>2018年第二批农业生产发展资金和农业资源及生态保护补助资金</t>
  </si>
  <si>
    <t>2018年中央财政农业生产发展资金和农业资源及生态保护补助资金</t>
  </si>
  <si>
    <t>2130109农产品质量安全</t>
  </si>
  <si>
    <t>2018年动物防疫补助经费（市级）</t>
  </si>
  <si>
    <t>2130108病虫害控制</t>
  </si>
  <si>
    <t>2018年动物防疫补助经费（中、省）</t>
  </si>
  <si>
    <t>2018年中央财政农业生产发展资金</t>
  </si>
  <si>
    <r>
      <rPr>
        <sz val="12"/>
        <rFont val="宋体"/>
        <charset val="134"/>
      </rPr>
      <t>2</t>
    </r>
    <r>
      <rPr>
        <sz val="12"/>
        <rFont val="宋体"/>
        <charset val="134"/>
      </rPr>
      <t>130106-农林水支出-科技转化与推广服务</t>
    </r>
  </si>
  <si>
    <t>2018年全国新增千亿粮食生产能力规划田间工程省级预算资金（省级）</t>
  </si>
  <si>
    <t>2018年全国新增千亿粮食生产能力规划田间工程建设项目中央基建（中央）</t>
  </si>
  <si>
    <t>2130199其他农业支出</t>
  </si>
  <si>
    <t>2018年改善农村人居环境及四美乡村建设以奖代补资金</t>
  </si>
  <si>
    <t>2018年粮改饲试点项目补助资金</t>
  </si>
  <si>
    <t>2018年畜禽养殖废弃物资源化利用工作奖励资金</t>
  </si>
  <si>
    <t>2018年第一批农业生产发展和农业资源及生态保护补助资金</t>
  </si>
  <si>
    <t>2018年第二批农业生产发展等补助资金</t>
  </si>
  <si>
    <t>提前下达2018年粮改饲试点项目补助资金</t>
  </si>
  <si>
    <t>2130122农业生产支持补贴</t>
  </si>
  <si>
    <t>2018年耕地地力保护补贴资金</t>
  </si>
  <si>
    <t>21302林业</t>
  </si>
  <si>
    <t>2130205森林资源培育</t>
  </si>
  <si>
    <t>2018年中央和省级财政林业专项资金</t>
  </si>
  <si>
    <t>2130213林业执法与监督</t>
  </si>
  <si>
    <t>2130234林业减灾防灾</t>
  </si>
  <si>
    <t>2130299其他林业支出</t>
  </si>
  <si>
    <t>2018年创建国家森林城市绿化补助资金</t>
  </si>
  <si>
    <r>
      <rPr>
        <sz val="12"/>
        <rFont val="宋体"/>
        <charset val="134"/>
      </rPr>
      <t>2</t>
    </r>
    <r>
      <rPr>
        <sz val="12"/>
        <rFont val="宋体"/>
        <charset val="134"/>
      </rPr>
      <t>130204林业事业机构</t>
    </r>
  </si>
  <si>
    <t>2018年草原防火等项目中央基建投资预算拨款（中央）</t>
  </si>
  <si>
    <t>2130205森林培育</t>
  </si>
  <si>
    <t>中央财政林业改革发展级森林植被恢复资金（中央）</t>
  </si>
  <si>
    <t>2130211动植物保护</t>
  </si>
  <si>
    <t>中央财政林业改革发展级森林植被恢复资金（省级）</t>
  </si>
  <si>
    <t>2130234林业有害生物防治</t>
  </si>
  <si>
    <t>2018年省级林业改革发展资金（省级）</t>
  </si>
  <si>
    <t>2018年第二批中央和省级林业专项资金</t>
  </si>
  <si>
    <t>2130234林业防灾减灾</t>
  </si>
  <si>
    <t>2018年市级飞机防治林业有害生物补助资金</t>
  </si>
  <si>
    <t>21303水利</t>
  </si>
  <si>
    <t>2130306水利工程运行与维护</t>
  </si>
  <si>
    <t>2018年市级防汛岁修经费</t>
  </si>
  <si>
    <t>2130305农林水支出-水利工程建设</t>
  </si>
  <si>
    <t>2018年重大水利工程第二批中央基建投资（老王坡滞洪区）</t>
  </si>
  <si>
    <r>
      <rPr>
        <sz val="12"/>
        <rFont val="宋体"/>
        <charset val="134"/>
      </rPr>
      <t>2</t>
    </r>
    <r>
      <rPr>
        <sz val="12"/>
        <rFont val="宋体"/>
        <charset val="134"/>
      </rPr>
      <t>130321大中型水库移民后期扶持专项支出</t>
    </r>
  </si>
  <si>
    <t>2018年中央大中型水库移民后期扶持资金</t>
  </si>
  <si>
    <t>2130314防汛</t>
  </si>
  <si>
    <t>2018年中央特大防汛抗旱补助资金</t>
  </si>
  <si>
    <t>2130316农田水利</t>
  </si>
  <si>
    <t>2018年第二批中央和省级水利发展资金</t>
  </si>
  <si>
    <t>2130315抗旱</t>
  </si>
  <si>
    <t>提前下达2018年中央水利发展资金（中1200，省1200）</t>
  </si>
  <si>
    <t>提前下达2018年中央水利发展资金（中67，省21）</t>
  </si>
  <si>
    <t>提前下达2018年中央水利发展资金（中1，省5）</t>
  </si>
  <si>
    <t>21305扶贫</t>
  </si>
  <si>
    <r>
      <rPr>
        <sz val="12"/>
        <rFont val="宋体"/>
        <charset val="134"/>
      </rPr>
      <t>2</t>
    </r>
    <r>
      <rPr>
        <sz val="12"/>
        <rFont val="宋体"/>
        <charset val="134"/>
      </rPr>
      <t>1305扶贫</t>
    </r>
  </si>
  <si>
    <t>提前下达2018年中央及省级财政扶贫发展资金</t>
  </si>
  <si>
    <t>2018年市级财政专项扶贫资金</t>
  </si>
  <si>
    <t>提前下达2018年省派驻村第一书记专项扶贫资金</t>
  </si>
  <si>
    <t>2018年第二批市级财政专项扶贫资金（市级）</t>
  </si>
  <si>
    <t>2018年第二批省级财政专项扶贫发展资金（省级）</t>
  </si>
  <si>
    <t>2017年扶贫成效考核和扶贫资金绩效评价奖励资金（省级）</t>
  </si>
  <si>
    <t>21306农业综合开发</t>
  </si>
  <si>
    <t>2130602土地治理</t>
  </si>
  <si>
    <t>提前下达2018年农业综合开发土地治理项目资金（中1000、省344、市56）</t>
  </si>
  <si>
    <t>2130603产业化经营</t>
  </si>
  <si>
    <t>2017年农业综合开发产业化发展贷款贴息项目资金</t>
  </si>
  <si>
    <t>21307农村综合改革</t>
  </si>
  <si>
    <t>2130701对村级一事一议的补助</t>
  </si>
  <si>
    <t>2018美丽乡村建设示范县试点第一批市级配套资金</t>
  </si>
  <si>
    <t>2018年一事一议财政奖补市级配套资金</t>
  </si>
  <si>
    <t>2017年非贫困县美丽乡村建设试点市级配套资金</t>
  </si>
  <si>
    <t>2130706对村级集体经济组织的补助</t>
  </si>
  <si>
    <t>2018年扶持村级集体经济发展试点市级配套资金</t>
  </si>
  <si>
    <t>21308普惠金融发展补助</t>
  </si>
  <si>
    <r>
      <rPr>
        <sz val="12"/>
        <rFont val="宋体"/>
        <charset val="134"/>
      </rPr>
      <t>2</t>
    </r>
    <r>
      <rPr>
        <sz val="12"/>
        <rFont val="宋体"/>
        <charset val="134"/>
      </rPr>
      <t>130899其他普惠金融发展支出</t>
    </r>
  </si>
  <si>
    <t>下达2016年普惠金融发展专项资金市级配套资金</t>
  </si>
  <si>
    <r>
      <rPr>
        <sz val="12"/>
        <rFont val="宋体"/>
        <charset val="134"/>
      </rPr>
      <t>2</t>
    </r>
    <r>
      <rPr>
        <sz val="12"/>
        <rFont val="宋体"/>
        <charset val="134"/>
      </rPr>
      <t>130803农业保险费补贴</t>
    </r>
  </si>
  <si>
    <t>提前下达2018年农业保险中央财政保费补贴资金</t>
  </si>
  <si>
    <t>2130899其他普惠金融发展支出</t>
  </si>
  <si>
    <t>2018年创业担保贷款奖励补助资金</t>
  </si>
  <si>
    <t>21308普惠金融发展</t>
  </si>
  <si>
    <t>2018年普惠金融专项资金（49.72不列支出）</t>
  </si>
  <si>
    <t>2130803农业保险费补贴</t>
  </si>
  <si>
    <t>2018年第二笔农业保险中央财政保费补贴资金</t>
  </si>
  <si>
    <t>21309目标价格补贴</t>
  </si>
  <si>
    <t>21399其他农林水事务支出</t>
  </si>
  <si>
    <t>214交通运输</t>
  </si>
  <si>
    <t>21401公路水路运输</t>
  </si>
  <si>
    <r>
      <rPr>
        <sz val="12"/>
        <rFont val="宋体"/>
        <charset val="134"/>
      </rPr>
      <t>2</t>
    </r>
    <r>
      <rPr>
        <sz val="12"/>
        <rFont val="宋体"/>
        <charset val="134"/>
      </rPr>
      <t>140104公路建设</t>
    </r>
  </si>
  <si>
    <t>下达普通干线公路2016-2017年安防工程及灾害防治工程项目和农村公路三年行动计划（40%）省补资金</t>
  </si>
  <si>
    <r>
      <rPr>
        <sz val="12"/>
        <rFont val="宋体"/>
        <charset val="134"/>
      </rPr>
      <t>2</t>
    </r>
    <r>
      <rPr>
        <sz val="12"/>
        <rFont val="宋体"/>
        <charset val="134"/>
      </rPr>
      <t>140199其他公路水路运输支出</t>
    </r>
  </si>
  <si>
    <t>下达2018年普通国省干线公路养护机械设备省补助</t>
  </si>
  <si>
    <t>2140106公路养护</t>
  </si>
  <si>
    <t>下达全市“四好农村路”养护专项补助资金</t>
  </si>
  <si>
    <r>
      <rPr>
        <sz val="12"/>
        <rFont val="宋体"/>
        <charset val="134"/>
      </rPr>
      <t>2</t>
    </r>
    <r>
      <rPr>
        <sz val="12"/>
        <rFont val="宋体"/>
        <charset val="134"/>
      </rPr>
      <t>140106公路养护</t>
    </r>
  </si>
  <si>
    <t>2018年农村公路专项养护工程省级补助资金（省级）</t>
  </si>
  <si>
    <t>2140104公路建设</t>
  </si>
  <si>
    <t>2018年四好农村公路项目省补助资金</t>
  </si>
  <si>
    <t>2018年干线公路小修保养及管理经费省补助资金</t>
  </si>
  <si>
    <t>2018年干线公路改造项目等省补助资金</t>
  </si>
  <si>
    <t>2140109交通运输信息化建设</t>
  </si>
  <si>
    <t>2018普通干线公路路政许可联网等项目省补助资金</t>
  </si>
  <si>
    <t>清算2015-2017年度城市公交车成品油价格补助清算资金</t>
  </si>
  <si>
    <t>第四批公路水毁抢修项目省补助资金</t>
  </si>
  <si>
    <t>21404成品油价格改革对交通运输的补贴</t>
  </si>
  <si>
    <t>21405邮政业支出</t>
  </si>
  <si>
    <t>21406车辆购置税支出</t>
  </si>
  <si>
    <r>
      <rPr>
        <sz val="12"/>
        <rFont val="宋体"/>
        <charset val="134"/>
      </rPr>
      <t>2</t>
    </r>
    <r>
      <rPr>
        <sz val="12"/>
        <rFont val="宋体"/>
        <charset val="134"/>
      </rPr>
      <t>140602车辆购置税用于农村公路建设支出</t>
    </r>
  </si>
  <si>
    <t>下达2018年第一批县乡道危桥改造和安防工程中央车购税资金</t>
  </si>
  <si>
    <t>2140602车辆购置税用于农村公路建设支出</t>
  </si>
  <si>
    <t>2018年第三批农村公路切块中央车购税资金</t>
  </si>
  <si>
    <t>2140601车辆购置税用于公路基础设施建设支出</t>
  </si>
  <si>
    <t>2018年普通干线公路第二批服务设施以及危桥改造和安防工程切块中央车购税资金</t>
  </si>
  <si>
    <t>21499其他交通运输支出</t>
  </si>
  <si>
    <t>215资源勘探信息等支出</t>
  </si>
  <si>
    <t>21501资源勘探开发</t>
  </si>
  <si>
    <t>21502制造业</t>
  </si>
  <si>
    <t>21503建筑业</t>
  </si>
  <si>
    <t>21505工业和信息产业监管</t>
  </si>
  <si>
    <t>21506安全生产监管</t>
  </si>
  <si>
    <t>21508支持中小企业发展和管理支出</t>
  </si>
  <si>
    <t>2150805中小企业发展专项</t>
  </si>
  <si>
    <t>2018年小微企业融资担保降费奖补资金</t>
  </si>
  <si>
    <t>21599其他资源勘探信息等支出</t>
  </si>
  <si>
    <t>216商业服务业等支出</t>
  </si>
  <si>
    <t>21602商业流通事务</t>
  </si>
  <si>
    <t>2160299其他商业流通事务支出</t>
  </si>
  <si>
    <t>2018年深化供销合作社综合改革扶持资金</t>
  </si>
  <si>
    <t>21605旅游业管理与服务支出</t>
  </si>
  <si>
    <t>2160599其他旅游业管理与服务支出</t>
  </si>
  <si>
    <t>2018年旅游厕所建设项目资金</t>
  </si>
  <si>
    <t>21606涉外发展服务支出</t>
  </si>
  <si>
    <t>2160699其他涉外发展服务支出</t>
  </si>
  <si>
    <t>2016年下半年中小企业开拓国际市场项目补助资金</t>
  </si>
  <si>
    <t>2018年中央外贸发展专项资金</t>
  </si>
  <si>
    <t>21699其他商业服务业等支出</t>
  </si>
  <si>
    <t>2169999其他商业服务业支出</t>
  </si>
  <si>
    <t>2018年国家级电子商务进农村综合示范县补助资金</t>
  </si>
  <si>
    <t>下达支持国家级和省级外贸产业基地资金的通知</t>
  </si>
  <si>
    <t>下达2018年烟草业转型升级明星商户奖励资金</t>
  </si>
  <si>
    <t>217金融支出</t>
  </si>
  <si>
    <t>21701金融部门行政支出</t>
  </si>
  <si>
    <t>21702金融部门监管支出</t>
  </si>
  <si>
    <t>21703金融发展支出</t>
  </si>
  <si>
    <t>21704金融调控支出</t>
  </si>
  <si>
    <t>21799其他金融支出</t>
  </si>
  <si>
    <t>219援助其他地区支出</t>
  </si>
  <si>
    <t>220国土海洋气象等支出</t>
  </si>
  <si>
    <t>22001国土资源事务</t>
  </si>
  <si>
    <r>
      <rPr>
        <sz val="12"/>
        <rFont val="宋体"/>
        <charset val="134"/>
      </rPr>
      <t>2</t>
    </r>
    <r>
      <rPr>
        <sz val="12"/>
        <rFont val="宋体"/>
        <charset val="134"/>
      </rPr>
      <t>200106土地资源利用与保护支出</t>
    </r>
  </si>
  <si>
    <t>2018年基本农田保护保障体系建设试点补助资金</t>
  </si>
  <si>
    <t>22003测绘事务</t>
  </si>
  <si>
    <t>22004地震事务</t>
  </si>
  <si>
    <t>22005气象事务</t>
  </si>
  <si>
    <t>22099其他国土海洋支出</t>
  </si>
  <si>
    <t>221住房保障支出</t>
  </si>
  <si>
    <t>22101保障性安居工程支出</t>
  </si>
  <si>
    <r>
      <rPr>
        <sz val="12"/>
        <rFont val="宋体"/>
        <charset val="134"/>
      </rPr>
      <t>2</t>
    </r>
    <r>
      <rPr>
        <sz val="12"/>
        <rFont val="宋体"/>
        <charset val="134"/>
      </rPr>
      <t>210103-棚户区改造</t>
    </r>
  </si>
  <si>
    <t>2018年中央基建投资预算拨款（中央）</t>
  </si>
  <si>
    <t>2210103棚户区改造</t>
  </si>
  <si>
    <t>2018年棚户区改造项目资金</t>
  </si>
  <si>
    <t>221010307保障性住房租金补贴</t>
  </si>
  <si>
    <t>提前下达2018年部分中央财政城镇保障性安居工程专项资金</t>
  </si>
  <si>
    <t>2210105农村危房改造</t>
  </si>
  <si>
    <t>提前下达2018年农村危房改造中央资金</t>
  </si>
  <si>
    <t>22102住房改革支出</t>
  </si>
  <si>
    <t>22103城乡社区住宅</t>
  </si>
  <si>
    <t>222粮油物资储备支出</t>
  </si>
  <si>
    <t>22201粮油事务</t>
  </si>
  <si>
    <t>22202物资事务</t>
  </si>
  <si>
    <t>22203能源储备</t>
  </si>
  <si>
    <t>22204粮油储备</t>
  </si>
  <si>
    <t>22205重要商品储备</t>
  </si>
  <si>
    <t>229其他支出</t>
  </si>
  <si>
    <t>2299901其他支出</t>
  </si>
  <si>
    <t>2018年PPP项目中央基建资金市政道路改扩建（中央）</t>
  </si>
  <si>
    <t>2018年河南省乡村学校小年宫优秀案例补助经费</t>
  </si>
  <si>
    <t>政府性基金支出合计(新增)</t>
  </si>
  <si>
    <t>207文化体育与传媒支出</t>
  </si>
  <si>
    <t>20707国家电影事业发展专项资金及对应专项债务收入安排的支出</t>
  </si>
  <si>
    <t>2070799其他国家电影事业发展</t>
  </si>
  <si>
    <t>2018年省级电影事业发展专项资金</t>
  </si>
  <si>
    <r>
      <rPr>
        <sz val="12"/>
        <rFont val="宋体"/>
        <charset val="134"/>
      </rPr>
      <t>2</t>
    </r>
    <r>
      <rPr>
        <sz val="12"/>
        <rFont val="宋体"/>
        <charset val="134"/>
      </rPr>
      <t>070799其他国家电影事业发展专项资金</t>
    </r>
  </si>
  <si>
    <t>2018年中央补助国家电影事业发展专项资金</t>
  </si>
  <si>
    <t>2070799其他国家电影事业发展专项资金</t>
  </si>
  <si>
    <t>提前下达2018年国家电影事业发展专项资金（九州、嘉华各1万）</t>
  </si>
  <si>
    <t>20822大中型水库移民后期扶持基金支出</t>
  </si>
  <si>
    <t>2082201移民补助</t>
  </si>
  <si>
    <t>提前下达2018年大中型水库移民后期扶持补助资金</t>
  </si>
  <si>
    <t>20823小型水库移民扶助基金对应专项债务收入安排的支出</t>
  </si>
  <si>
    <r>
      <rPr>
        <sz val="12"/>
        <rFont val="宋体"/>
        <charset val="134"/>
      </rPr>
      <t>2</t>
    </r>
    <r>
      <rPr>
        <sz val="12"/>
        <rFont val="宋体"/>
        <charset val="134"/>
      </rPr>
      <t>082302小型水库移民扶助基金支出</t>
    </r>
  </si>
  <si>
    <t>2018年度全省地方水库移民扶持基金</t>
  </si>
  <si>
    <t>21160可再生能源电价附加收入安排的支出</t>
  </si>
  <si>
    <t>21161废弃电器电子产品处理基金支出</t>
  </si>
  <si>
    <t>21208国有土地使用权出让收入支出</t>
  </si>
  <si>
    <t>2120810棚户区改造支出</t>
  </si>
  <si>
    <t>2018年省级财政城镇保障性安居工程专项资金（省级）</t>
  </si>
  <si>
    <t>2120899其他国有土地使用权出让收入</t>
  </si>
  <si>
    <t>提前下达2018年农村危房改造省级资金</t>
  </si>
  <si>
    <t>21210国有土地收益基金支出</t>
  </si>
  <si>
    <t>21211农业土地开发资金支出</t>
  </si>
  <si>
    <t>21213城市基础设施配套费支出</t>
  </si>
  <si>
    <t>21214污水处理费支出</t>
  </si>
  <si>
    <t>21360新菜地开发建设基金支出</t>
  </si>
  <si>
    <t>21366大中型水库基金支出</t>
  </si>
  <si>
    <t>21367三峡水库库区基金支出</t>
  </si>
  <si>
    <t>21369国家重大水利工程建设基金</t>
  </si>
  <si>
    <t>214交通运输支出</t>
  </si>
  <si>
    <t>21462车辆通行费支出</t>
  </si>
  <si>
    <t>21560散装水泥专项资金支出</t>
  </si>
  <si>
    <t>21562农网还贷资金支出</t>
  </si>
  <si>
    <t>21660旅游发展基金支出</t>
  </si>
  <si>
    <r>
      <rPr>
        <sz val="12"/>
        <rFont val="宋体"/>
        <charset val="134"/>
      </rPr>
      <t>1</t>
    </r>
    <r>
      <rPr>
        <sz val="12"/>
        <rFont val="宋体"/>
        <charset val="134"/>
      </rPr>
      <t>100401政府性基金补助收入-2160599其他旅游业管理与服务支出</t>
    </r>
  </si>
  <si>
    <r>
      <rPr>
        <sz val="12"/>
        <rFont val="宋体"/>
        <charset val="134"/>
      </rPr>
      <t>2</t>
    </r>
    <r>
      <rPr>
        <sz val="12"/>
        <rFont val="宋体"/>
        <charset val="134"/>
      </rPr>
      <t>166004地方旅游开发项目补助资金</t>
    </r>
  </si>
  <si>
    <t>2018年旅游发展基金第二批补助旅游厕所项目资金</t>
  </si>
  <si>
    <t>22904其他政府性基金支出</t>
  </si>
  <si>
    <t>22908彩票发行销售机构业务费支出</t>
  </si>
  <si>
    <t>22960彩票公益金支出</t>
  </si>
  <si>
    <t>用于其他社会公益事业的彩票公益金支出</t>
  </si>
  <si>
    <t>2018年免费开展预防出生缺陷产前筛查和新生儿疾病筛查项目省级资金（产前104.3，新生儿34.77）</t>
  </si>
  <si>
    <t xml:space="preserve">2296006残疾人事业的彩票公益金支出 </t>
  </si>
  <si>
    <r>
      <rPr>
        <sz val="12"/>
        <rFont val="宋体"/>
        <charset val="134"/>
      </rPr>
      <t>2</t>
    </r>
    <r>
      <rPr>
        <sz val="12"/>
        <rFont val="宋体"/>
        <charset val="134"/>
      </rPr>
      <t>296004用于教育事业的彩票公益金支出</t>
    </r>
  </si>
  <si>
    <t>提前下达2018年中央专项彩票公益金支持乡村学校少年宫项目资金</t>
  </si>
  <si>
    <r>
      <rPr>
        <sz val="12"/>
        <rFont val="宋体"/>
        <charset val="134"/>
      </rPr>
      <t>2</t>
    </r>
    <r>
      <rPr>
        <sz val="12"/>
        <rFont val="宋体"/>
        <charset val="134"/>
      </rPr>
      <t>296003用于体育事业的彩票公益金支出</t>
    </r>
  </si>
  <si>
    <t>提前下达2018年体育彩票公益金</t>
  </si>
  <si>
    <t>2296004用于教育事业的彩票公益金支出</t>
  </si>
  <si>
    <t>下达2018年省级专项彩票公益金支持乡村学校少年宫项目资金</t>
  </si>
  <si>
    <t>2296002用于社会福利的彩票公益金支出</t>
  </si>
  <si>
    <t>提前下达2018年社会福利彩票公益金</t>
  </si>
  <si>
    <t>2018年福利彩票公益金</t>
  </si>
  <si>
    <t>2296003用于体育事业的彩票公益金支出</t>
  </si>
  <si>
    <t>2018年体育彩票公益金</t>
  </si>
  <si>
    <t>2296006用于残疾人事业的彩票公益金支出</t>
  </si>
  <si>
    <t>2018年中央专项彩票公益金（支持残疾人事业发展补助资金）</t>
  </si>
  <si>
    <t>2018年政府购买养老服务彩票公益金</t>
  </si>
  <si>
    <r>
      <rPr>
        <sz val="12"/>
        <rFont val="宋体"/>
        <charset val="134"/>
      </rPr>
      <t>2</t>
    </r>
    <r>
      <rPr>
        <sz val="12"/>
        <rFont val="宋体"/>
        <charset val="134"/>
      </rPr>
      <t>2960彩票公益金安排的支出</t>
    </r>
  </si>
  <si>
    <t>提前下达2018年城乡医疗救助补助资金（中601、省44）</t>
  </si>
  <si>
    <r>
      <rPr>
        <sz val="12"/>
        <rFont val="宋体"/>
        <charset val="134"/>
      </rPr>
      <t>2</t>
    </r>
    <r>
      <rPr>
        <sz val="12"/>
        <rFont val="宋体"/>
        <charset val="134"/>
      </rPr>
      <t>018中央彩票公益金</t>
    </r>
  </si>
</sst>
</file>

<file path=xl/styles.xml><?xml version="1.0" encoding="utf-8"?>
<styleSheet xmlns="http://schemas.openxmlformats.org/spreadsheetml/2006/main">
  <numFmts count="2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quot;$&quot;#,##0;[Red]\-&quot;$&quot;#,##0"/>
    <numFmt numFmtId="177" formatCode="_-&quot;$&quot;* #,##0_-;\-&quot;$&quot;* #,##0_-;_-&quot;$&quot;* &quot;-&quot;_-;_-@_-"/>
    <numFmt numFmtId="178" formatCode="#,##0;\(#,##0\)"/>
    <numFmt numFmtId="179" formatCode="#."/>
    <numFmt numFmtId="180" formatCode="%#.00"/>
    <numFmt numFmtId="181" formatCode="0.0"/>
    <numFmt numFmtId="182" formatCode="&quot;$&quot;#,##0;\-&quot;$&quot;#,##0"/>
    <numFmt numFmtId="183" formatCode="#,##0.0000"/>
    <numFmt numFmtId="184" formatCode="\$#.00"/>
    <numFmt numFmtId="185" formatCode="\$#,##0;\(\$#,##0\)"/>
    <numFmt numFmtId="186" formatCode="0_ "/>
    <numFmt numFmtId="187" formatCode="\$#,##0.00;\(\$#,##0.00\)"/>
    <numFmt numFmtId="188" formatCode="0.00_);[Red]\(0.00\)"/>
    <numFmt numFmtId="189" formatCode="#,##0;\-#,##0;&quot;-&quot;"/>
    <numFmt numFmtId="190" formatCode="#,##0.000"/>
    <numFmt numFmtId="191" formatCode="0.00_ "/>
    <numFmt numFmtId="192" formatCode="#,##0.00_ "/>
  </numFmts>
  <fonts count="65">
    <font>
      <sz val="12"/>
      <name val="宋体"/>
      <charset val="134"/>
    </font>
    <font>
      <sz val="12"/>
      <name val="黑体"/>
      <charset val="134"/>
    </font>
    <font>
      <sz val="10"/>
      <name val="黑体"/>
      <charset val="134"/>
    </font>
    <font>
      <sz val="14"/>
      <name val="黑体"/>
      <charset val="134"/>
    </font>
    <font>
      <sz val="10"/>
      <name val="宋体"/>
      <charset val="134"/>
    </font>
    <font>
      <sz val="11"/>
      <name val="黑体"/>
      <charset val="134"/>
    </font>
    <font>
      <b/>
      <sz val="12"/>
      <name val="宋体"/>
      <charset val="134"/>
    </font>
    <font>
      <b/>
      <sz val="10"/>
      <name val="宋体"/>
      <charset val="134"/>
    </font>
    <font>
      <sz val="10"/>
      <name val="仿宋_GB2312"/>
      <charset val="134"/>
    </font>
    <font>
      <sz val="14"/>
      <name val="仿宋_GB2312"/>
      <charset val="134"/>
    </font>
    <font>
      <sz val="11"/>
      <color theme="1"/>
      <name val="宋体"/>
      <charset val="0"/>
      <scheme val="minor"/>
    </font>
    <font>
      <sz val="11"/>
      <color rgb="FF006100"/>
      <name val="宋体"/>
      <charset val="0"/>
      <scheme val="minor"/>
    </font>
    <font>
      <sz val="11"/>
      <color theme="0"/>
      <name val="宋体"/>
      <charset val="0"/>
      <scheme val="minor"/>
    </font>
    <font>
      <b/>
      <sz val="11"/>
      <color theme="1"/>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theme="1"/>
      <name val="宋体"/>
      <charset val="134"/>
      <scheme val="minor"/>
    </font>
    <font>
      <sz val="11"/>
      <color rgb="FFFF0000"/>
      <name val="宋体"/>
      <charset val="0"/>
      <scheme val="minor"/>
    </font>
    <font>
      <b/>
      <sz val="11"/>
      <color rgb="FFFFFFFF"/>
      <name val="宋体"/>
      <charset val="0"/>
      <scheme val="minor"/>
    </font>
    <font>
      <b/>
      <sz val="13"/>
      <color theme="3"/>
      <name val="宋体"/>
      <charset val="134"/>
      <scheme val="minor"/>
    </font>
    <font>
      <sz val="1"/>
      <color indexed="16"/>
      <name val="Courier"/>
      <charset val="134"/>
    </font>
    <font>
      <b/>
      <sz val="11"/>
      <color rgb="FFFA7D00"/>
      <name val="宋体"/>
      <charset val="0"/>
      <scheme val="minor"/>
    </font>
    <font>
      <b/>
      <sz val="11"/>
      <color rgb="FF3F3F3F"/>
      <name val="宋体"/>
      <charset val="0"/>
      <scheme val="minor"/>
    </font>
    <font>
      <b/>
      <sz val="15"/>
      <color theme="3"/>
      <name val="宋体"/>
      <charset val="134"/>
      <scheme val="minor"/>
    </font>
    <font>
      <sz val="8"/>
      <name val="Arial"/>
      <charset val="134"/>
    </font>
    <font>
      <sz val="1"/>
      <color indexed="18"/>
      <name val="Courier"/>
      <charset val="134"/>
    </font>
    <font>
      <sz val="12"/>
      <color indexed="16"/>
      <name val="宋体"/>
      <charset val="134"/>
    </font>
    <font>
      <sz val="1"/>
      <color indexed="8"/>
      <name val="Courier"/>
      <charset val="134"/>
    </font>
    <font>
      <sz val="10"/>
      <name val="Helv"/>
      <charset val="134"/>
    </font>
    <font>
      <sz val="12"/>
      <color indexed="17"/>
      <name val="宋体"/>
      <charset val="134"/>
    </font>
    <font>
      <sz val="1"/>
      <color indexed="0"/>
      <name val="Courier"/>
      <charset val="134"/>
    </font>
    <font>
      <sz val="12"/>
      <color indexed="9"/>
      <name val="宋体"/>
      <charset val="134"/>
    </font>
    <font>
      <sz val="12"/>
      <name val="Times New Roman"/>
      <charset val="134"/>
    </font>
    <font>
      <b/>
      <sz val="18"/>
      <name val="Arial"/>
      <charset val="134"/>
    </font>
    <font>
      <sz val="10"/>
      <name val="Arial"/>
      <charset val="134"/>
    </font>
    <font>
      <sz val="11"/>
      <color indexed="8"/>
      <name val="宋体"/>
      <charset val="134"/>
    </font>
    <font>
      <sz val="11"/>
      <color indexed="17"/>
      <name val="宋体"/>
      <charset val="134"/>
    </font>
    <font>
      <sz val="11"/>
      <color rgb="FF9C6500"/>
      <name val="宋体"/>
      <charset val="0"/>
      <scheme val="minor"/>
    </font>
    <font>
      <sz val="11"/>
      <color rgb="FF3F3F76"/>
      <name val="宋体"/>
      <charset val="0"/>
      <scheme val="minor"/>
    </font>
    <font>
      <sz val="8"/>
      <name val="Times New Roman"/>
      <charset val="134"/>
    </font>
    <font>
      <sz val="12"/>
      <color indexed="8"/>
      <name val="宋体"/>
      <charset val="134"/>
    </font>
    <font>
      <sz val="11"/>
      <color indexed="20"/>
      <name val="微软雅黑"/>
      <charset val="134"/>
    </font>
    <font>
      <sz val="11"/>
      <color indexed="20"/>
      <name val="宋体"/>
      <charset val="134"/>
    </font>
    <font>
      <b/>
      <sz val="12"/>
      <color indexed="8"/>
      <name val="宋体"/>
      <charset val="134"/>
    </font>
    <font>
      <sz val="12"/>
      <name val="바탕체"/>
      <charset val="134"/>
    </font>
    <font>
      <i/>
      <sz val="11"/>
      <color rgb="FF7F7F7F"/>
      <name val="宋体"/>
      <charset val="0"/>
      <scheme val="minor"/>
    </font>
    <font>
      <u/>
      <sz val="11"/>
      <color rgb="FF800080"/>
      <name val="宋体"/>
      <charset val="0"/>
      <scheme val="minor"/>
    </font>
    <font>
      <sz val="11"/>
      <color rgb="FF9C0006"/>
      <name val="宋体"/>
      <charset val="0"/>
      <scheme val="minor"/>
    </font>
    <font>
      <sz val="10"/>
      <name val="Times New Roman"/>
      <charset val="134"/>
    </font>
    <font>
      <sz val="12"/>
      <name val="官帕眉"/>
      <charset val="134"/>
    </font>
    <font>
      <sz val="11"/>
      <color rgb="FFFA7D00"/>
      <name val="宋体"/>
      <charset val="0"/>
      <scheme val="minor"/>
    </font>
    <font>
      <sz val="12"/>
      <name val="Arial"/>
      <charset val="134"/>
    </font>
    <font>
      <sz val="11"/>
      <color indexed="17"/>
      <name val="微软雅黑"/>
      <charset val="134"/>
    </font>
    <font>
      <b/>
      <sz val="18"/>
      <color indexed="62"/>
      <name val="宋体"/>
      <charset val="134"/>
    </font>
    <font>
      <b/>
      <sz val="12"/>
      <name val="Arial"/>
      <charset val="134"/>
    </font>
    <font>
      <sz val="11"/>
      <name val="ＭＳ Ｐゴシック"/>
      <charset val="134"/>
    </font>
    <font>
      <sz val="9"/>
      <name val="宋体"/>
      <charset val="134"/>
    </font>
    <font>
      <sz val="11"/>
      <name val="宋体"/>
      <charset val="134"/>
    </font>
    <font>
      <sz val="12"/>
      <name val="Helv"/>
      <charset val="134"/>
    </font>
    <font>
      <sz val="7"/>
      <name val="Small Fonts"/>
      <charset val="134"/>
    </font>
    <font>
      <sz val="12"/>
      <name val="Courier"/>
      <charset val="134"/>
    </font>
    <font>
      <b/>
      <i/>
      <sz val="16"/>
      <name val="Helv"/>
      <charset val="134"/>
    </font>
    <font>
      <sz val="10"/>
      <color indexed="8"/>
      <name val="Arial"/>
      <charset val="134"/>
    </font>
    <font>
      <b/>
      <sz val="10"/>
      <name val="MS Sans Serif"/>
      <charset val="134"/>
    </font>
  </fonts>
  <fills count="60">
    <fill>
      <patternFill patternType="none"/>
    </fill>
    <fill>
      <patternFill patternType="gray125"/>
    </fill>
    <fill>
      <patternFill patternType="solid">
        <fgColor theme="6"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theme="9"/>
        <bgColor indexed="64"/>
      </patternFill>
    </fill>
    <fill>
      <patternFill patternType="solid">
        <fgColor theme="6"/>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rgb="FFF2F2F2"/>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8"/>
        <bgColor indexed="64"/>
      </patternFill>
    </fill>
    <fill>
      <patternFill patternType="solid">
        <fgColor theme="5"/>
        <bgColor indexed="64"/>
      </patternFill>
    </fill>
    <fill>
      <patternFill patternType="solid">
        <fgColor rgb="FFFFFFCC"/>
        <bgColor indexed="64"/>
      </patternFill>
    </fill>
    <fill>
      <patternFill patternType="solid">
        <fgColor theme="7"/>
        <bgColor indexed="64"/>
      </patternFill>
    </fill>
    <fill>
      <patternFill patternType="solid">
        <fgColor theme="4"/>
        <bgColor indexed="64"/>
      </patternFill>
    </fill>
    <fill>
      <patternFill patternType="solid">
        <fgColor indexed="9"/>
        <bgColor indexed="64"/>
      </patternFill>
    </fill>
    <fill>
      <patternFill patternType="solid">
        <fgColor indexed="45"/>
        <bgColor indexed="45"/>
      </patternFill>
    </fill>
    <fill>
      <patternFill patternType="solid">
        <fgColor indexed="42"/>
        <bgColor indexed="64"/>
      </patternFill>
    </fill>
    <fill>
      <patternFill patternType="solid">
        <fgColor indexed="54"/>
        <bgColor indexed="54"/>
      </patternFill>
    </fill>
    <fill>
      <patternFill patternType="solid">
        <fgColor indexed="25"/>
        <bgColor indexed="25"/>
      </patternFill>
    </fill>
    <fill>
      <patternFill patternType="solid">
        <fgColor theme="9"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indexed="31"/>
        <bgColor indexed="31"/>
      </patternFill>
    </fill>
    <fill>
      <patternFill patternType="solid">
        <fgColor indexed="22"/>
        <bgColor indexed="22"/>
      </patternFill>
    </fill>
    <fill>
      <patternFill patternType="solid">
        <fgColor indexed="45"/>
        <bgColor indexed="64"/>
      </patternFill>
    </fill>
    <fill>
      <patternFill patternType="solid">
        <fgColor indexed="52"/>
        <bgColor indexed="64"/>
      </patternFill>
    </fill>
    <fill>
      <patternFill patternType="lightUp">
        <fgColor indexed="9"/>
        <bgColor indexed="29"/>
      </patternFill>
    </fill>
    <fill>
      <patternFill patternType="solid">
        <fgColor theme="9" tint="0.599993896298105"/>
        <bgColor indexed="64"/>
      </patternFill>
    </fill>
    <fill>
      <patternFill patternType="solid">
        <fgColor rgb="FFFFC7CE"/>
        <bgColor indexed="64"/>
      </patternFill>
    </fill>
    <fill>
      <patternFill patternType="solid">
        <fgColor theme="6" tint="0.599993896298105"/>
        <bgColor indexed="64"/>
      </patternFill>
    </fill>
    <fill>
      <patternFill patternType="solid">
        <fgColor indexed="46"/>
        <bgColor indexed="64"/>
      </patternFill>
    </fill>
    <fill>
      <patternFill patternType="solid">
        <fgColor indexed="55"/>
        <bgColor indexed="55"/>
      </patternFill>
    </fill>
    <fill>
      <patternFill patternType="solid">
        <fgColor indexed="47"/>
        <bgColor indexed="47"/>
      </patternFill>
    </fill>
    <fill>
      <patternFill patternType="solid">
        <fgColor indexed="55"/>
        <bgColor indexed="64"/>
      </patternFill>
    </fill>
    <fill>
      <patternFill patternType="solid">
        <fgColor theme="8" tint="0.399975585192419"/>
        <bgColor indexed="64"/>
      </patternFill>
    </fill>
    <fill>
      <patternFill patternType="solid">
        <fgColor theme="5" tint="0.399975585192419"/>
        <bgColor indexed="64"/>
      </patternFill>
    </fill>
    <fill>
      <patternFill patternType="lightUp">
        <fgColor indexed="9"/>
        <bgColor indexed="22"/>
      </patternFill>
    </fill>
    <fill>
      <patternFill patternType="solid">
        <fgColor indexed="42"/>
        <bgColor indexed="42"/>
      </patternFill>
    </fill>
    <fill>
      <patternFill patternType="solid">
        <fgColor indexed="44"/>
        <bgColor indexed="44"/>
      </patternFill>
    </fill>
    <fill>
      <patternFill patternType="solid">
        <fgColor indexed="26"/>
        <bgColor indexed="26"/>
      </patternFill>
    </fill>
    <fill>
      <patternFill patternType="solid">
        <fgColor indexed="54"/>
        <bgColor indexed="64"/>
      </patternFill>
    </fill>
    <fill>
      <patternFill patternType="solid">
        <fgColor indexed="25"/>
        <bgColor indexed="64"/>
      </patternFill>
    </fill>
    <fill>
      <patternFill patternType="solid">
        <fgColor indexed="22"/>
        <bgColor indexed="64"/>
      </patternFill>
    </fill>
    <fill>
      <patternFill patternType="solid">
        <fgColor indexed="27"/>
        <bgColor indexed="27"/>
      </patternFill>
    </fill>
    <fill>
      <patternFill patternType="solid">
        <fgColor indexed="49"/>
        <bgColor indexed="49"/>
      </patternFill>
    </fill>
    <fill>
      <patternFill patternType="lightUp">
        <fgColor indexed="9"/>
        <bgColor indexed="55"/>
      </patternFill>
    </fill>
    <fill>
      <patternFill patternType="solid">
        <fgColor indexed="49"/>
        <bgColor indexed="64"/>
      </patternFill>
    </fill>
    <fill>
      <patternFill patternType="solid">
        <fgColor indexed="52"/>
        <bgColor indexed="52"/>
      </patternFill>
    </fill>
    <fill>
      <patternFill patternType="solid">
        <fgColor indexed="27"/>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medium">
        <color auto="1"/>
      </top>
      <bottom style="medium">
        <color auto="1"/>
      </bottom>
      <diagonal/>
    </border>
    <border>
      <left/>
      <right/>
      <top style="thin">
        <color auto="1"/>
      </top>
      <bottom style="thin">
        <color auto="1"/>
      </bottom>
      <diagonal/>
    </border>
    <border>
      <left/>
      <right/>
      <top style="thin">
        <color auto="1"/>
      </top>
      <bottom style="double">
        <color auto="1"/>
      </bottom>
      <diagonal/>
    </border>
  </borders>
  <cellStyleXfs count="367">
    <xf numFmtId="0" fontId="0" fillId="0" borderId="0"/>
    <xf numFmtId="10" fontId="25" fillId="22" borderId="1" applyNumberFormat="0" applyBorder="0" applyAlignment="0" applyProtection="0"/>
    <xf numFmtId="179" fontId="21" fillId="0" borderId="0">
      <protection locked="0"/>
    </xf>
    <xf numFmtId="179" fontId="21" fillId="0" borderId="0">
      <protection locked="0"/>
    </xf>
    <xf numFmtId="42" fontId="17" fillId="0" borderId="0" applyFont="0" applyFill="0" applyBorder="0" applyAlignment="0" applyProtection="0">
      <alignment vertical="center"/>
    </xf>
    <xf numFmtId="44" fontId="17" fillId="0" borderId="0" applyFont="0" applyFill="0" applyBorder="0" applyAlignment="0" applyProtection="0">
      <alignment vertical="center"/>
    </xf>
    <xf numFmtId="0" fontId="30" fillId="24" borderId="0" applyNumberFormat="0" applyBorder="0" applyAlignment="0" applyProtection="0"/>
    <xf numFmtId="4" fontId="28" fillId="0" borderId="0">
      <protection locked="0"/>
    </xf>
    <xf numFmtId="0" fontId="10" fillId="2" borderId="0" applyNumberFormat="0" applyBorder="0" applyAlignment="0" applyProtection="0">
      <alignment vertical="center"/>
    </xf>
    <xf numFmtId="0" fontId="39" fillId="30" borderId="9" applyNumberFormat="0" applyAlignment="0" applyProtection="0">
      <alignment vertical="center"/>
    </xf>
    <xf numFmtId="41" fontId="17" fillId="0" borderId="0" applyFont="0" applyFill="0" applyBorder="0" applyAlignment="0" applyProtection="0">
      <alignment vertical="center"/>
    </xf>
    <xf numFmtId="0" fontId="41" fillId="34" borderId="0" applyNumberFormat="0" applyBorder="0" applyAlignment="0" applyProtection="0"/>
    <xf numFmtId="179" fontId="21" fillId="0" borderId="0">
      <protection locked="0"/>
    </xf>
    <xf numFmtId="43" fontId="17" fillId="0" borderId="0" applyFont="0" applyFill="0" applyBorder="0" applyAlignment="0" applyProtection="0">
      <alignment vertical="center"/>
    </xf>
    <xf numFmtId="179" fontId="21" fillId="0" borderId="0">
      <protection locked="0"/>
    </xf>
    <xf numFmtId="0" fontId="48" fillId="39" borderId="0" applyNumberFormat="0" applyBorder="0" applyAlignment="0" applyProtection="0">
      <alignment vertical="center"/>
    </xf>
    <xf numFmtId="0" fontId="37" fillId="24" borderId="0" applyNumberFormat="0" applyBorder="0" applyAlignment="0" applyProtection="0">
      <alignment vertical="center"/>
    </xf>
    <xf numFmtId="0" fontId="10" fillId="40" borderId="0" applyNumberFormat="0" applyBorder="0" applyAlignment="0" applyProtection="0">
      <alignment vertical="center"/>
    </xf>
    <xf numFmtId="0" fontId="16" fillId="0" borderId="0" applyNumberFormat="0" applyFill="0" applyBorder="0" applyAlignment="0" applyProtection="0">
      <alignment vertical="center"/>
    </xf>
    <xf numFmtId="0" fontId="32" fillId="42" borderId="0" applyNumberFormat="0" applyBorder="0" applyAlignment="0" applyProtection="0"/>
    <xf numFmtId="0" fontId="12" fillId="28" borderId="0" applyNumberFormat="0" applyBorder="0" applyAlignment="0" applyProtection="0">
      <alignment vertical="center"/>
    </xf>
    <xf numFmtId="9" fontId="17" fillId="0" borderId="0" applyFont="0" applyFill="0" applyBorder="0" applyAlignment="0" applyProtection="0">
      <alignment vertical="center"/>
    </xf>
    <xf numFmtId="179" fontId="26" fillId="0" borderId="0">
      <protection locked="0"/>
    </xf>
    <xf numFmtId="179" fontId="28" fillId="0" borderId="0">
      <protection locked="0"/>
    </xf>
    <xf numFmtId="179" fontId="31" fillId="0" borderId="0">
      <protection locked="0"/>
    </xf>
    <xf numFmtId="0" fontId="32" fillId="36" borderId="0" applyNumberFormat="0" applyBorder="0" applyAlignment="0" applyProtection="0"/>
    <xf numFmtId="0" fontId="47" fillId="0" borderId="0" applyNumberFormat="0" applyFill="0" applyBorder="0" applyAlignment="0" applyProtection="0">
      <alignment vertical="center"/>
    </xf>
    <xf numFmtId="179" fontId="31" fillId="0" borderId="0">
      <protection locked="0"/>
    </xf>
    <xf numFmtId="179" fontId="28" fillId="0" borderId="0">
      <protection locked="0"/>
    </xf>
    <xf numFmtId="0" fontId="17" fillId="19" borderId="11" applyNumberFormat="0" applyFont="0" applyAlignment="0" applyProtection="0">
      <alignment vertical="center"/>
    </xf>
    <xf numFmtId="179" fontId="21" fillId="0" borderId="0">
      <protection locked="0"/>
    </xf>
    <xf numFmtId="179" fontId="28" fillId="0" borderId="0">
      <protection locked="0"/>
    </xf>
    <xf numFmtId="0" fontId="30" fillId="24" borderId="0" applyNumberFormat="0" applyBorder="0" applyAlignment="0" applyProtection="0"/>
    <xf numFmtId="0" fontId="12" fillId="46" borderId="0" applyNumberFormat="0" applyBorder="0" applyAlignment="0" applyProtection="0">
      <alignment vertical="center"/>
    </xf>
    <xf numFmtId="179" fontId="21" fillId="0" borderId="0">
      <protection locked="0"/>
    </xf>
    <xf numFmtId="0" fontId="14" fillId="0" borderId="0" applyNumberFormat="0" applyFill="0" applyBorder="0" applyAlignment="0" applyProtection="0">
      <alignment vertical="center"/>
    </xf>
    <xf numFmtId="179" fontId="31" fillId="0" borderId="0">
      <protection locked="0"/>
    </xf>
    <xf numFmtId="0" fontId="0" fillId="0" borderId="0">
      <alignment vertical="center"/>
    </xf>
    <xf numFmtId="0" fontId="18" fillId="0" borderId="0" applyNumberFormat="0" applyFill="0" applyBorder="0" applyAlignment="0" applyProtection="0">
      <alignment vertical="center"/>
    </xf>
    <xf numFmtId="0" fontId="15" fillId="0" borderId="0" applyNumberFormat="0" applyFill="0" applyBorder="0" applyAlignment="0" applyProtection="0">
      <alignment vertical="center"/>
    </xf>
    <xf numFmtId="179" fontId="28" fillId="0" borderId="0">
      <protection locked="0"/>
    </xf>
    <xf numFmtId="0" fontId="46" fillId="0" borderId="0" applyNumberFormat="0" applyFill="0" applyBorder="0" applyAlignment="0" applyProtection="0">
      <alignment vertical="center"/>
    </xf>
    <xf numFmtId="0" fontId="24" fillId="0" borderId="8" applyNumberFormat="0" applyFill="0" applyAlignment="0" applyProtection="0">
      <alignment vertical="center"/>
    </xf>
    <xf numFmtId="0" fontId="37" fillId="24" borderId="0" applyNumberFormat="0" applyBorder="0" applyAlignment="0" applyProtection="0">
      <alignment vertical="center"/>
    </xf>
    <xf numFmtId="0" fontId="20" fillId="0" borderId="8" applyNumberFormat="0" applyFill="0" applyAlignment="0" applyProtection="0">
      <alignment vertical="center"/>
    </xf>
    <xf numFmtId="0" fontId="12" fillId="31" borderId="0" applyNumberFormat="0" applyBorder="0" applyAlignment="0" applyProtection="0">
      <alignment vertical="center"/>
    </xf>
    <xf numFmtId="0" fontId="14" fillId="0" borderId="6" applyNumberFormat="0" applyFill="0" applyAlignment="0" applyProtection="0">
      <alignment vertical="center"/>
    </xf>
    <xf numFmtId="0" fontId="12" fillId="32" borderId="0" applyNumberFormat="0" applyBorder="0" applyAlignment="0" applyProtection="0">
      <alignment vertical="center"/>
    </xf>
    <xf numFmtId="0" fontId="23" fillId="13" borderId="10" applyNumberFormat="0" applyAlignment="0" applyProtection="0">
      <alignment vertical="center"/>
    </xf>
    <xf numFmtId="0" fontId="22" fillId="13" borderId="9" applyNumberFormat="0" applyAlignment="0" applyProtection="0">
      <alignment vertical="center"/>
    </xf>
    <xf numFmtId="0" fontId="19" fillId="9" borderId="7" applyNumberFormat="0" applyAlignment="0" applyProtection="0">
      <alignment vertical="center"/>
    </xf>
    <xf numFmtId="0" fontId="10" fillId="3" borderId="0" applyNumberFormat="0" applyBorder="0" applyAlignment="0" applyProtection="0">
      <alignment vertical="center"/>
    </xf>
    <xf numFmtId="179" fontId="26" fillId="0" borderId="0">
      <protection locked="0"/>
    </xf>
    <xf numFmtId="177" fontId="35" fillId="0" borderId="0" applyFont="0" applyFill="0" applyBorder="0" applyAlignment="0" applyProtection="0"/>
    <xf numFmtId="179" fontId="28" fillId="0" borderId="0">
      <protection locked="0"/>
    </xf>
    <xf numFmtId="179" fontId="31" fillId="0" borderId="0">
      <protection locked="0"/>
    </xf>
    <xf numFmtId="179" fontId="31" fillId="0" borderId="0">
      <protection locked="0"/>
    </xf>
    <xf numFmtId="0" fontId="12" fillId="18" borderId="0" applyNumberFormat="0" applyBorder="0" applyAlignment="0" applyProtection="0">
      <alignment vertical="center"/>
    </xf>
    <xf numFmtId="0" fontId="51" fillId="0" borderId="12" applyNumberFormat="0" applyFill="0" applyAlignment="0" applyProtection="0">
      <alignment vertical="center"/>
    </xf>
    <xf numFmtId="0" fontId="13" fillId="0" borderId="5" applyNumberFormat="0" applyFill="0" applyAlignment="0" applyProtection="0">
      <alignment vertical="center"/>
    </xf>
    <xf numFmtId="0" fontId="11" fillId="4" borderId="0" applyNumberFormat="0" applyBorder="0" applyAlignment="0" applyProtection="0">
      <alignment vertical="center"/>
    </xf>
    <xf numFmtId="0" fontId="38" fillId="29" borderId="0" applyNumberFormat="0" applyBorder="0" applyAlignment="0" applyProtection="0">
      <alignment vertical="center"/>
    </xf>
    <xf numFmtId="0" fontId="10" fillId="14" borderId="0" applyNumberFormat="0" applyBorder="0" applyAlignment="0" applyProtection="0">
      <alignment vertical="center"/>
    </xf>
    <xf numFmtId="179" fontId="28" fillId="0" borderId="0">
      <protection locked="0"/>
    </xf>
    <xf numFmtId="179" fontId="31" fillId="0" borderId="0">
      <protection locked="0"/>
    </xf>
    <xf numFmtId="179" fontId="31" fillId="0" borderId="0">
      <protection locked="0"/>
    </xf>
    <xf numFmtId="0" fontId="12" fillId="21" borderId="0" applyNumberFormat="0" applyBorder="0" applyAlignment="0" applyProtection="0">
      <alignment vertical="center"/>
    </xf>
    <xf numFmtId="0" fontId="10" fillId="16" borderId="0" applyNumberFormat="0" applyBorder="0" applyAlignment="0" applyProtection="0">
      <alignment vertical="center"/>
    </xf>
    <xf numFmtId="0" fontId="10" fillId="11" borderId="0" applyNumberFormat="0" applyBorder="0" applyAlignment="0" applyProtection="0">
      <alignment vertical="center"/>
    </xf>
    <xf numFmtId="179" fontId="31" fillId="0" borderId="0">
      <protection locked="0"/>
    </xf>
    <xf numFmtId="0" fontId="10" fillId="12" borderId="0" applyNumberFormat="0" applyBorder="0" applyAlignment="0" applyProtection="0">
      <alignment vertical="center"/>
    </xf>
    <xf numFmtId="0" fontId="10" fillId="8" borderId="0" applyNumberFormat="0" applyBorder="0" applyAlignment="0" applyProtection="0">
      <alignment vertical="center"/>
    </xf>
    <xf numFmtId="179" fontId="31" fillId="0" borderId="0">
      <protection locked="0"/>
    </xf>
    <xf numFmtId="179" fontId="31" fillId="0" borderId="0">
      <protection locked="0"/>
    </xf>
    <xf numFmtId="0" fontId="30" fillId="24" borderId="0" applyNumberFormat="0" applyBorder="0" applyAlignment="0" applyProtection="0"/>
    <xf numFmtId="0" fontId="12" fillId="6" borderId="0" applyNumberFormat="0" applyBorder="0" applyAlignment="0" applyProtection="0">
      <alignment vertical="center"/>
    </xf>
    <xf numFmtId="0" fontId="12" fillId="20" borderId="0" applyNumberFormat="0" applyBorder="0" applyAlignment="0" applyProtection="0">
      <alignment vertical="center"/>
    </xf>
    <xf numFmtId="179" fontId="21" fillId="0" borderId="0">
      <protection locked="0"/>
    </xf>
    <xf numFmtId="0" fontId="10" fillId="15" borderId="0" applyNumberFormat="0" applyBorder="0" applyAlignment="0" applyProtection="0">
      <alignment vertical="center"/>
    </xf>
    <xf numFmtId="0" fontId="10" fillId="10" borderId="0" applyNumberFormat="0" applyBorder="0" applyAlignment="0" applyProtection="0">
      <alignment vertical="center"/>
    </xf>
    <xf numFmtId="179" fontId="31" fillId="0" borderId="0">
      <protection locked="0"/>
    </xf>
    <xf numFmtId="0" fontId="12" fillId="17" borderId="0" applyNumberFormat="0" applyBorder="0" applyAlignment="0" applyProtection="0">
      <alignment vertical="center"/>
    </xf>
    <xf numFmtId="0" fontId="10" fillId="7" borderId="0" applyNumberFormat="0" applyBorder="0" applyAlignment="0" applyProtection="0">
      <alignment vertical="center"/>
    </xf>
    <xf numFmtId="0" fontId="12" fillId="45" borderId="0" applyNumberFormat="0" applyBorder="0" applyAlignment="0" applyProtection="0">
      <alignment vertical="center"/>
    </xf>
    <xf numFmtId="179" fontId="31" fillId="0" borderId="0">
      <protection locked="0"/>
    </xf>
    <xf numFmtId="0" fontId="12" fillId="5" borderId="0" applyNumberFormat="0" applyBorder="0" applyAlignment="0" applyProtection="0">
      <alignment vertical="center"/>
    </xf>
    <xf numFmtId="0" fontId="10" fillId="38" borderId="0" applyNumberFormat="0" applyBorder="0" applyAlignment="0" applyProtection="0">
      <alignment vertical="center"/>
    </xf>
    <xf numFmtId="0" fontId="12" fillId="27" borderId="0" applyNumberFormat="0" applyBorder="0" applyAlignment="0" applyProtection="0">
      <alignment vertical="center"/>
    </xf>
    <xf numFmtId="179" fontId="21" fillId="0" borderId="0">
      <protection locked="0"/>
    </xf>
    <xf numFmtId="179" fontId="21" fillId="0" borderId="0">
      <protection locked="0"/>
    </xf>
    <xf numFmtId="179" fontId="21" fillId="0" borderId="0">
      <protection locked="0"/>
    </xf>
    <xf numFmtId="179" fontId="21" fillId="0" borderId="0">
      <protection locked="0"/>
    </xf>
    <xf numFmtId="179" fontId="21" fillId="0" borderId="0">
      <protection locked="0"/>
    </xf>
    <xf numFmtId="179" fontId="21" fillId="0" borderId="0">
      <protection locked="0"/>
    </xf>
    <xf numFmtId="179" fontId="21" fillId="0" borderId="0">
      <protection locked="0"/>
    </xf>
    <xf numFmtId="0" fontId="32" fillId="34" borderId="0" applyNumberFormat="0" applyBorder="0" applyAlignment="0" applyProtection="0"/>
    <xf numFmtId="179" fontId="21" fillId="0" borderId="0">
      <protection locked="0"/>
    </xf>
    <xf numFmtId="179" fontId="31" fillId="0" borderId="0">
      <protection locked="0"/>
    </xf>
    <xf numFmtId="179" fontId="21" fillId="0" borderId="0">
      <protection locked="0"/>
    </xf>
    <xf numFmtId="179" fontId="21" fillId="0" borderId="0">
      <protection locked="0"/>
    </xf>
    <xf numFmtId="179" fontId="31" fillId="0" borderId="0">
      <protection locked="0"/>
    </xf>
    <xf numFmtId="179" fontId="28" fillId="0" borderId="0">
      <protection locked="0"/>
    </xf>
    <xf numFmtId="179" fontId="28" fillId="0" borderId="0">
      <protection locked="0"/>
    </xf>
    <xf numFmtId="179" fontId="21" fillId="0" borderId="0">
      <protection locked="0"/>
    </xf>
    <xf numFmtId="179" fontId="21" fillId="0" borderId="0">
      <protection locked="0"/>
    </xf>
    <xf numFmtId="179" fontId="28" fillId="0" borderId="0">
      <protection locked="0"/>
    </xf>
    <xf numFmtId="179" fontId="28" fillId="0" borderId="0">
      <protection locked="0"/>
    </xf>
    <xf numFmtId="9" fontId="50" fillId="0" borderId="0" applyFont="0" applyFill="0" applyBorder="0" applyAlignment="0" applyProtection="0"/>
    <xf numFmtId="179" fontId="28" fillId="0" borderId="0">
      <protection locked="0"/>
    </xf>
    <xf numFmtId="179" fontId="21" fillId="0" borderId="0">
      <protection locked="0"/>
    </xf>
    <xf numFmtId="179" fontId="28" fillId="0" borderId="0">
      <protection locked="0"/>
    </xf>
    <xf numFmtId="0" fontId="0" fillId="0" borderId="0"/>
    <xf numFmtId="179" fontId="26" fillId="0" borderId="0">
      <protection locked="0"/>
    </xf>
    <xf numFmtId="179" fontId="21" fillId="0" borderId="0">
      <protection locked="0"/>
    </xf>
    <xf numFmtId="179" fontId="21" fillId="0" borderId="0">
      <protection locked="0"/>
    </xf>
    <xf numFmtId="0" fontId="45" fillId="0" borderId="0"/>
    <xf numFmtId="179" fontId="28" fillId="0" borderId="0">
      <protection locked="0"/>
    </xf>
    <xf numFmtId="179" fontId="21" fillId="0" borderId="0">
      <protection locked="0"/>
    </xf>
    <xf numFmtId="179" fontId="28" fillId="0" borderId="0">
      <protection locked="0"/>
    </xf>
    <xf numFmtId="0" fontId="32" fillId="44" borderId="0" applyNumberFormat="0" applyBorder="0" applyAlignment="0" applyProtection="0"/>
    <xf numFmtId="43" fontId="49" fillId="0" borderId="0" applyFont="0" applyFill="0" applyBorder="0" applyAlignment="0" applyProtection="0"/>
    <xf numFmtId="179" fontId="21" fillId="0" borderId="0">
      <protection locked="0"/>
    </xf>
    <xf numFmtId="179" fontId="28" fillId="0" borderId="0">
      <protection locked="0"/>
    </xf>
    <xf numFmtId="179" fontId="26" fillId="0" borderId="0">
      <protection locked="0"/>
    </xf>
    <xf numFmtId="179" fontId="28" fillId="0" borderId="0">
      <protection locked="0"/>
    </xf>
    <xf numFmtId="0" fontId="33" fillId="0" borderId="0"/>
    <xf numFmtId="0" fontId="33" fillId="0" borderId="0"/>
    <xf numFmtId="0" fontId="44" fillId="37" borderId="0" applyNumberFormat="0" applyBorder="0" applyAlignment="0" applyProtection="0"/>
    <xf numFmtId="0" fontId="29" fillId="0" borderId="0"/>
    <xf numFmtId="0" fontId="29" fillId="0" borderId="0"/>
    <xf numFmtId="0" fontId="33" fillId="0" borderId="0"/>
    <xf numFmtId="179" fontId="28" fillId="0" borderId="0">
      <protection locked="0"/>
    </xf>
    <xf numFmtId="179" fontId="28" fillId="0" borderId="0">
      <protection locked="0"/>
    </xf>
    <xf numFmtId="4" fontId="28" fillId="0" borderId="0">
      <protection locked="0"/>
    </xf>
    <xf numFmtId="179" fontId="28" fillId="0" borderId="0">
      <protection locked="0"/>
    </xf>
    <xf numFmtId="179" fontId="28" fillId="0" borderId="0">
      <protection locked="0"/>
    </xf>
    <xf numFmtId="179" fontId="28" fillId="0" borderId="0">
      <protection locked="0"/>
    </xf>
    <xf numFmtId="179" fontId="21" fillId="0" borderId="0">
      <protection locked="0"/>
    </xf>
    <xf numFmtId="179" fontId="21" fillId="0" borderId="0">
      <protection locked="0"/>
    </xf>
    <xf numFmtId="0" fontId="37" fillId="24" borderId="0" applyNumberFormat="0" applyBorder="0" applyAlignment="0" applyProtection="0">
      <alignment vertical="center"/>
    </xf>
    <xf numFmtId="0" fontId="33" fillId="0" borderId="0"/>
    <xf numFmtId="183" fontId="0" fillId="0" borderId="0" applyFont="0" applyFill="0" applyBorder="0" applyAlignment="0" applyProtection="0"/>
    <xf numFmtId="0" fontId="33" fillId="0" borderId="0"/>
    <xf numFmtId="0" fontId="43" fillId="41" borderId="0" applyNumberFormat="0" applyBorder="0" applyAlignment="0" applyProtection="0">
      <alignment vertical="center"/>
    </xf>
    <xf numFmtId="179" fontId="21" fillId="0" borderId="0">
      <protection locked="0"/>
    </xf>
    <xf numFmtId="0" fontId="29" fillId="0" borderId="0"/>
    <xf numFmtId="179" fontId="21" fillId="0" borderId="0">
      <protection locked="0"/>
    </xf>
    <xf numFmtId="179" fontId="21" fillId="0" borderId="0">
      <protection locked="0"/>
    </xf>
    <xf numFmtId="179" fontId="31" fillId="0" borderId="0">
      <protection locked="0"/>
    </xf>
    <xf numFmtId="179" fontId="21" fillId="0" borderId="0">
      <protection locked="0"/>
    </xf>
    <xf numFmtId="179" fontId="21" fillId="0" borderId="0">
      <protection locked="0"/>
    </xf>
    <xf numFmtId="179" fontId="21" fillId="0" borderId="0">
      <protection locked="0"/>
    </xf>
    <xf numFmtId="179" fontId="21" fillId="0" borderId="0">
      <protection locked="0"/>
    </xf>
    <xf numFmtId="179" fontId="21" fillId="0" borderId="0">
      <protection locked="0"/>
    </xf>
    <xf numFmtId="179" fontId="21" fillId="0" borderId="0">
      <protection locked="0"/>
    </xf>
    <xf numFmtId="179" fontId="21" fillId="0" borderId="0">
      <protection locked="0"/>
    </xf>
    <xf numFmtId="0" fontId="27" fillId="23" borderId="0" applyNumberFormat="0" applyBorder="0" applyAlignment="0" applyProtection="0"/>
    <xf numFmtId="179" fontId="21" fillId="0" borderId="0">
      <protection locked="0"/>
    </xf>
    <xf numFmtId="0" fontId="33" fillId="0" borderId="0"/>
    <xf numFmtId="0" fontId="42" fillId="35" borderId="0" applyNumberFormat="0" applyBorder="0" applyAlignment="0" applyProtection="0">
      <alignment vertical="center"/>
    </xf>
    <xf numFmtId="179" fontId="21" fillId="0" borderId="0">
      <protection locked="0"/>
    </xf>
    <xf numFmtId="0" fontId="33" fillId="0" borderId="0"/>
    <xf numFmtId="179" fontId="28" fillId="0" borderId="0">
      <protection locked="0"/>
    </xf>
    <xf numFmtId="179" fontId="28" fillId="0" borderId="0">
      <protection locked="0"/>
    </xf>
    <xf numFmtId="179" fontId="31" fillId="0" borderId="0">
      <protection locked="0"/>
    </xf>
    <xf numFmtId="179" fontId="31" fillId="0" borderId="0">
      <protection locked="0"/>
    </xf>
    <xf numFmtId="179" fontId="31" fillId="0" borderId="0">
      <protection locked="0"/>
    </xf>
    <xf numFmtId="179" fontId="31" fillId="0" borderId="0">
      <protection locked="0"/>
    </xf>
    <xf numFmtId="0" fontId="41" fillId="43" borderId="0" applyNumberFormat="0" applyBorder="0" applyAlignment="0" applyProtection="0"/>
    <xf numFmtId="179" fontId="28" fillId="0" borderId="0">
      <protection locked="0"/>
    </xf>
    <xf numFmtId="179" fontId="21" fillId="0" borderId="0">
      <protection locked="0"/>
    </xf>
    <xf numFmtId="179" fontId="21" fillId="0" borderId="0">
      <protection locked="0"/>
    </xf>
    <xf numFmtId="0" fontId="40" fillId="0" borderId="0"/>
    <xf numFmtId="179" fontId="21" fillId="0" borderId="0">
      <protection locked="0"/>
    </xf>
    <xf numFmtId="179" fontId="21" fillId="0" borderId="0">
      <protection locked="0"/>
    </xf>
    <xf numFmtId="0" fontId="43" fillId="35" borderId="0" applyNumberFormat="0" applyBorder="0" applyAlignment="0" applyProtection="0">
      <alignment vertical="center"/>
    </xf>
    <xf numFmtId="179" fontId="28" fillId="0" borderId="0">
      <protection locked="0"/>
    </xf>
    <xf numFmtId="179" fontId="28" fillId="0" borderId="0">
      <protection locked="0"/>
    </xf>
    <xf numFmtId="179" fontId="28" fillId="0" borderId="0">
      <protection locked="0"/>
    </xf>
    <xf numFmtId="179" fontId="28" fillId="0" borderId="0">
      <protection locked="0"/>
    </xf>
    <xf numFmtId="179" fontId="28" fillId="0" borderId="0">
      <protection locked="0"/>
    </xf>
    <xf numFmtId="179" fontId="28" fillId="0" borderId="0">
      <protection locked="0"/>
    </xf>
    <xf numFmtId="0" fontId="27" fillId="23" borderId="0" applyNumberFormat="0" applyBorder="0" applyAlignment="0" applyProtection="0"/>
    <xf numFmtId="0" fontId="36" fillId="0" borderId="0">
      <alignment vertical="center"/>
    </xf>
    <xf numFmtId="179" fontId="28" fillId="0" borderId="0">
      <protection locked="0"/>
    </xf>
    <xf numFmtId="0" fontId="34" fillId="0" borderId="0" applyProtection="0"/>
    <xf numFmtId="179" fontId="28" fillId="0" borderId="0">
      <protection locked="0"/>
    </xf>
    <xf numFmtId="179" fontId="31" fillId="0" borderId="0">
      <protection locked="0"/>
    </xf>
    <xf numFmtId="179" fontId="21" fillId="0" borderId="0">
      <protection locked="0"/>
    </xf>
    <xf numFmtId="1" fontId="35" fillId="0" borderId="0"/>
    <xf numFmtId="179" fontId="31" fillId="0" borderId="0">
      <protection locked="0"/>
    </xf>
    <xf numFmtId="179" fontId="31" fillId="0" borderId="0">
      <protection locked="0"/>
    </xf>
    <xf numFmtId="179" fontId="31" fillId="0" borderId="0">
      <protection locked="0"/>
    </xf>
    <xf numFmtId="179" fontId="26" fillId="0" borderId="0">
      <protection locked="0"/>
    </xf>
    <xf numFmtId="179" fontId="28" fillId="0" borderId="0">
      <protection locked="0"/>
    </xf>
    <xf numFmtId="179" fontId="21" fillId="0" borderId="0">
      <protection locked="0"/>
    </xf>
    <xf numFmtId="179" fontId="21" fillId="0" borderId="0">
      <protection locked="0"/>
    </xf>
    <xf numFmtId="0" fontId="32" fillId="26" borderId="0" applyNumberFormat="0" applyBorder="0" applyAlignment="0" applyProtection="0"/>
    <xf numFmtId="179" fontId="28" fillId="0" borderId="0">
      <protection locked="0"/>
    </xf>
    <xf numFmtId="179" fontId="21" fillId="0" borderId="0">
      <protection locked="0"/>
    </xf>
    <xf numFmtId="179" fontId="21" fillId="0" borderId="0">
      <protection locked="0"/>
    </xf>
    <xf numFmtId="179" fontId="21" fillId="0" borderId="0">
      <protection locked="0"/>
    </xf>
    <xf numFmtId="179" fontId="21" fillId="0" borderId="0">
      <protection locked="0"/>
    </xf>
    <xf numFmtId="179" fontId="26" fillId="0" borderId="0">
      <protection locked="0"/>
    </xf>
    <xf numFmtId="179" fontId="28" fillId="0" borderId="0">
      <protection locked="0"/>
    </xf>
    <xf numFmtId="179" fontId="21" fillId="0" borderId="0">
      <protection locked="0"/>
    </xf>
    <xf numFmtId="179" fontId="31" fillId="0" borderId="0">
      <protection locked="0"/>
    </xf>
    <xf numFmtId="179" fontId="28" fillId="0" borderId="0">
      <protection locked="0"/>
    </xf>
    <xf numFmtId="179" fontId="31" fillId="0" borderId="0">
      <protection locked="0"/>
    </xf>
    <xf numFmtId="0" fontId="32" fillId="25" borderId="0" applyNumberFormat="0" applyBorder="0" applyAlignment="0" applyProtection="0"/>
    <xf numFmtId="0" fontId="41" fillId="33" borderId="0" applyNumberFormat="0" applyBorder="0" applyAlignment="0" applyProtection="0"/>
    <xf numFmtId="0" fontId="41" fillId="33" borderId="0" applyNumberFormat="0" applyBorder="0" applyAlignment="0" applyProtection="0"/>
    <xf numFmtId="0" fontId="32" fillId="49" borderId="0" applyNumberFormat="0" applyBorder="0" applyAlignment="0" applyProtection="0"/>
    <xf numFmtId="0" fontId="32" fillId="51" borderId="0" applyNumberFormat="0" applyBorder="0" applyAlignment="0" applyProtection="0"/>
    <xf numFmtId="0" fontId="41" fillId="50" borderId="0" applyNumberFormat="0" applyBorder="0" applyAlignment="0" applyProtection="0"/>
    <xf numFmtId="179" fontId="28" fillId="0" borderId="0">
      <protection locked="0"/>
    </xf>
    <xf numFmtId="0" fontId="32" fillId="52" borderId="0" applyNumberFormat="0" applyBorder="0" applyAlignment="0" applyProtection="0"/>
    <xf numFmtId="179" fontId="31" fillId="0" borderId="0">
      <protection locked="0"/>
    </xf>
    <xf numFmtId="179" fontId="31" fillId="0" borderId="0">
      <protection locked="0"/>
    </xf>
    <xf numFmtId="0" fontId="32" fillId="42" borderId="0" applyNumberFormat="0" applyBorder="0" applyAlignment="0" applyProtection="0"/>
    <xf numFmtId="0" fontId="41" fillId="50" borderId="0" applyNumberFormat="0" applyBorder="0" applyAlignment="0" applyProtection="0"/>
    <xf numFmtId="0" fontId="41" fillId="48" borderId="0" applyNumberFormat="0" applyBorder="0" applyAlignment="0" applyProtection="0"/>
    <xf numFmtId="0" fontId="32" fillId="25" borderId="0" applyNumberFormat="0" applyBorder="0" applyAlignment="0" applyProtection="0"/>
    <xf numFmtId="0" fontId="41" fillId="33" borderId="0" applyNumberFormat="0" applyBorder="0" applyAlignment="0" applyProtection="0"/>
    <xf numFmtId="0" fontId="41" fillId="34" borderId="0" applyNumberFormat="0" applyBorder="0" applyAlignment="0" applyProtection="0"/>
    <xf numFmtId="0" fontId="30" fillId="48" borderId="0" applyNumberFormat="0" applyBorder="0" applyAlignment="0" applyProtection="0"/>
    <xf numFmtId="0" fontId="32" fillId="34" borderId="0" applyNumberFormat="0" applyBorder="0" applyAlignment="0" applyProtection="0"/>
    <xf numFmtId="0" fontId="32" fillId="51" borderId="0" applyNumberFormat="0" applyBorder="0" applyAlignment="0" applyProtection="0"/>
    <xf numFmtId="0" fontId="32" fillId="55" borderId="0" applyNumberFormat="0" applyBorder="0" applyAlignment="0" applyProtection="0"/>
    <xf numFmtId="0" fontId="41" fillId="54" borderId="0" applyNumberFormat="0" applyBorder="0" applyAlignment="0" applyProtection="0"/>
    <xf numFmtId="0" fontId="41" fillId="33" borderId="0" applyNumberFormat="0" applyBorder="0" applyAlignment="0" applyProtection="0"/>
    <xf numFmtId="0" fontId="32" fillId="49" borderId="0" applyNumberFormat="0" applyBorder="0" applyAlignment="0" applyProtection="0"/>
    <xf numFmtId="0" fontId="32" fillId="57" borderId="0" applyNumberFormat="0" applyBorder="0" applyAlignment="0" applyProtection="0"/>
    <xf numFmtId="0" fontId="32" fillId="58" borderId="0" applyNumberFormat="0" applyBorder="0" applyAlignment="0" applyProtection="0"/>
    <xf numFmtId="0" fontId="41" fillId="50" borderId="0" applyNumberFormat="0" applyBorder="0" applyAlignment="0" applyProtection="0"/>
    <xf numFmtId="179" fontId="28" fillId="0" borderId="0">
      <protection locked="0"/>
    </xf>
    <xf numFmtId="179" fontId="28" fillId="0" borderId="0">
      <protection locked="0"/>
    </xf>
    <xf numFmtId="0" fontId="37" fillId="24" borderId="0" applyNumberFormat="0" applyBorder="0" applyAlignment="0" applyProtection="0">
      <alignment vertical="center"/>
    </xf>
    <xf numFmtId="0" fontId="32" fillId="43" borderId="0" applyNumberFormat="0" applyBorder="0" applyAlignment="0" applyProtection="0"/>
    <xf numFmtId="179" fontId="26" fillId="0" borderId="0">
      <protection locked="0"/>
    </xf>
    <xf numFmtId="179" fontId="31" fillId="0" borderId="0">
      <protection locked="0"/>
    </xf>
    <xf numFmtId="179" fontId="31" fillId="0" borderId="0">
      <protection locked="0"/>
    </xf>
    <xf numFmtId="179" fontId="26" fillId="0" borderId="0">
      <protection locked="0"/>
    </xf>
    <xf numFmtId="179" fontId="26" fillId="0" borderId="0">
      <protection locked="0"/>
    </xf>
    <xf numFmtId="0" fontId="42" fillId="35" borderId="0" applyNumberFormat="0" applyBorder="0" applyAlignment="0" applyProtection="0">
      <alignment vertical="center"/>
    </xf>
    <xf numFmtId="179" fontId="26" fillId="0" borderId="0">
      <protection locked="0"/>
    </xf>
    <xf numFmtId="0" fontId="61" fillId="0" borderId="0"/>
    <xf numFmtId="0" fontId="56" fillId="0" borderId="0" applyFont="0" applyFill="0" applyBorder="0" applyAlignment="0" applyProtection="0"/>
    <xf numFmtId="179" fontId="31" fillId="0" borderId="0">
      <protection locked="0"/>
    </xf>
    <xf numFmtId="179" fontId="31" fillId="0" borderId="0">
      <protection locked="0"/>
    </xf>
    <xf numFmtId="189" fontId="63" fillId="0" borderId="0" applyFill="0" applyBorder="0" applyAlignment="0"/>
    <xf numFmtId="0" fontId="64" fillId="0" borderId="0" applyNumberFormat="0" applyFill="0" applyBorder="0" applyAlignment="0" applyProtection="0"/>
    <xf numFmtId="179" fontId="28" fillId="0" borderId="0">
      <protection locked="0"/>
    </xf>
    <xf numFmtId="179" fontId="28" fillId="0" borderId="0">
      <protection locked="0"/>
    </xf>
    <xf numFmtId="41" fontId="35" fillId="0" borderId="0" applyFont="0" applyFill="0" applyBorder="0" applyAlignment="0" applyProtection="0"/>
    <xf numFmtId="178" fontId="49" fillId="0" borderId="0"/>
    <xf numFmtId="0" fontId="56" fillId="0" borderId="0" applyFont="0" applyFill="0" applyBorder="0" applyAlignment="0" applyProtection="0"/>
    <xf numFmtId="184" fontId="28" fillId="0" borderId="0">
      <protection locked="0"/>
    </xf>
    <xf numFmtId="184" fontId="28" fillId="0" borderId="0">
      <protection locked="0"/>
    </xf>
    <xf numFmtId="187" fontId="49" fillId="0" borderId="0"/>
    <xf numFmtId="0" fontId="52" fillId="0" borderId="0" applyProtection="0"/>
    <xf numFmtId="179" fontId="26" fillId="0" borderId="0">
      <protection locked="0"/>
    </xf>
    <xf numFmtId="185" fontId="49" fillId="0" borderId="0"/>
    <xf numFmtId="2" fontId="52" fillId="0" borderId="0" applyProtection="0"/>
    <xf numFmtId="179" fontId="28" fillId="0" borderId="0">
      <protection locked="0"/>
    </xf>
    <xf numFmtId="38" fontId="25" fillId="53" borderId="0" applyNumberFormat="0" applyBorder="0" applyAlignment="0" applyProtection="0"/>
    <xf numFmtId="0" fontId="55" fillId="0" borderId="13" applyNumberFormat="0" applyAlignment="0" applyProtection="0">
      <alignment horizontal="left" vertical="center"/>
    </xf>
    <xf numFmtId="179" fontId="31" fillId="0" borderId="0">
      <protection locked="0"/>
    </xf>
    <xf numFmtId="0" fontId="55" fillId="0" borderId="14">
      <alignment horizontal="left" vertical="center"/>
    </xf>
    <xf numFmtId="0" fontId="55" fillId="0" borderId="0" applyProtection="0"/>
    <xf numFmtId="37" fontId="60" fillId="0" borderId="0"/>
    <xf numFmtId="0" fontId="59" fillId="0" borderId="0"/>
    <xf numFmtId="179" fontId="26" fillId="0" borderId="0">
      <protection locked="0"/>
    </xf>
    <xf numFmtId="0" fontId="62" fillId="0" borderId="0"/>
    <xf numFmtId="180" fontId="28" fillId="0" borderId="0">
      <protection locked="0"/>
    </xf>
    <xf numFmtId="10" fontId="35" fillId="0" borderId="0" applyFont="0" applyFill="0" applyBorder="0" applyAlignment="0" applyProtection="0"/>
    <xf numFmtId="179" fontId="31" fillId="0" borderId="0">
      <protection locked="0"/>
    </xf>
    <xf numFmtId="0" fontId="0" fillId="0" borderId="0" applyNumberFormat="0" applyFill="0" applyBorder="0" applyAlignment="0" applyProtection="0"/>
    <xf numFmtId="0" fontId="52" fillId="0" borderId="15" applyProtection="0"/>
    <xf numFmtId="179" fontId="28" fillId="0" borderId="0">
      <protection locked="0"/>
    </xf>
    <xf numFmtId="179" fontId="28" fillId="0" borderId="0">
      <protection locked="0"/>
    </xf>
    <xf numFmtId="0" fontId="0" fillId="0" borderId="0"/>
    <xf numFmtId="179" fontId="28" fillId="0" borderId="0">
      <protection locked="0"/>
    </xf>
    <xf numFmtId="179" fontId="28" fillId="0" borderId="0">
      <protection locked="0"/>
    </xf>
    <xf numFmtId="179" fontId="31" fillId="0" borderId="0">
      <protection locked="0"/>
    </xf>
    <xf numFmtId="179" fontId="28" fillId="0" borderId="0">
      <protection locked="0"/>
    </xf>
    <xf numFmtId="179" fontId="28" fillId="0" borderId="0">
      <protection locked="0"/>
    </xf>
    <xf numFmtId="179" fontId="28" fillId="0" borderId="0">
      <protection locked="0"/>
    </xf>
    <xf numFmtId="179" fontId="28" fillId="0" borderId="0">
      <protection locked="0"/>
    </xf>
    <xf numFmtId="179" fontId="28" fillId="0" borderId="0">
      <protection locked="0"/>
    </xf>
    <xf numFmtId="179" fontId="28" fillId="0" borderId="0">
      <protection locked="0"/>
    </xf>
    <xf numFmtId="0" fontId="0" fillId="0" borderId="0"/>
    <xf numFmtId="179" fontId="28" fillId="0" borderId="0">
      <protection locked="0"/>
    </xf>
    <xf numFmtId="0" fontId="0" fillId="0" borderId="0"/>
    <xf numFmtId="179" fontId="28" fillId="0" borderId="0">
      <protection locked="0"/>
    </xf>
    <xf numFmtId="179" fontId="28" fillId="0" borderId="0">
      <protection locked="0"/>
    </xf>
    <xf numFmtId="179" fontId="28" fillId="0" borderId="0">
      <protection locked="0"/>
    </xf>
    <xf numFmtId="0" fontId="0" fillId="0" borderId="0"/>
    <xf numFmtId="179" fontId="28" fillId="0" borderId="0">
      <protection locked="0"/>
    </xf>
    <xf numFmtId="0" fontId="43" fillId="35" borderId="0" applyNumberFormat="0" applyBorder="0" applyAlignment="0" applyProtection="0">
      <alignment vertical="center"/>
    </xf>
    <xf numFmtId="179" fontId="28" fillId="0" borderId="0">
      <protection locked="0"/>
    </xf>
    <xf numFmtId="179" fontId="28" fillId="0" borderId="0">
      <protection locked="0"/>
    </xf>
    <xf numFmtId="179" fontId="28" fillId="0" borderId="0">
      <protection locked="0"/>
    </xf>
    <xf numFmtId="179" fontId="28" fillId="0" borderId="0">
      <protection locked="0"/>
    </xf>
    <xf numFmtId="179" fontId="28" fillId="0" borderId="0">
      <protection locked="0"/>
    </xf>
    <xf numFmtId="179" fontId="28" fillId="0" borderId="0">
      <protection locked="0"/>
    </xf>
    <xf numFmtId="179" fontId="31" fillId="0" borderId="0">
      <protection locked="0"/>
    </xf>
    <xf numFmtId="179" fontId="31" fillId="0" borderId="0">
      <protection locked="0"/>
    </xf>
    <xf numFmtId="179" fontId="31" fillId="0" borderId="0">
      <protection locked="0"/>
    </xf>
    <xf numFmtId="179" fontId="31" fillId="0" borderId="0">
      <protection locked="0"/>
    </xf>
    <xf numFmtId="179" fontId="31" fillId="0" borderId="0">
      <protection locked="0"/>
    </xf>
    <xf numFmtId="9" fontId="0" fillId="0" borderId="0" applyFont="0" applyFill="0" applyBorder="0" applyAlignment="0" applyProtection="0">
      <alignment vertical="center"/>
    </xf>
    <xf numFmtId="0" fontId="54" fillId="0" borderId="0" applyNumberFormat="0" applyFill="0" applyBorder="0" applyAlignment="0" applyProtection="0"/>
    <xf numFmtId="0" fontId="27" fillId="35" borderId="0" applyNumberFormat="0" applyBorder="0" applyAlignment="0" applyProtection="0"/>
    <xf numFmtId="0" fontId="43" fillId="35" borderId="0" applyNumberFormat="0" applyBorder="0" applyAlignment="0" applyProtection="0">
      <alignment vertical="center"/>
    </xf>
    <xf numFmtId="0" fontId="43" fillId="35" borderId="0" applyNumberFormat="0" applyBorder="0" applyAlignment="0" applyProtection="0">
      <alignment vertical="center"/>
    </xf>
    <xf numFmtId="0" fontId="43" fillId="35" borderId="0" applyNumberFormat="0" applyBorder="0" applyAlignment="0" applyProtection="0">
      <alignment vertical="center"/>
    </xf>
    <xf numFmtId="0" fontId="43" fillId="35" borderId="0" applyNumberFormat="0" applyBorder="0" applyAlignment="0" applyProtection="0">
      <alignment vertical="center"/>
    </xf>
    <xf numFmtId="1" fontId="58" fillId="0" borderId="1">
      <alignment vertical="center"/>
      <protection locked="0"/>
    </xf>
    <xf numFmtId="0" fontId="43" fillId="35" borderId="0" applyNumberFormat="0" applyBorder="0" applyAlignment="0" applyProtection="0">
      <alignment vertical="center"/>
    </xf>
    <xf numFmtId="0" fontId="43" fillId="41" borderId="0" applyNumberFormat="0" applyBorder="0" applyAlignment="0" applyProtection="0">
      <alignment vertical="center"/>
    </xf>
    <xf numFmtId="0" fontId="27" fillId="35" borderId="0" applyNumberFormat="0" applyBorder="0" applyAlignment="0" applyProtection="0"/>
    <xf numFmtId="0" fontId="27" fillId="23" borderId="0" applyNumberFormat="0" applyBorder="0" applyAlignment="0" applyProtection="0"/>
    <xf numFmtId="0" fontId="53" fillId="24" borderId="0" applyNumberFormat="0" applyBorder="0" applyAlignment="0" applyProtection="0">
      <alignment vertical="center"/>
    </xf>
    <xf numFmtId="0" fontId="27" fillId="35" borderId="0" applyNumberFormat="0" applyBorder="0" applyAlignment="0" applyProtection="0"/>
    <xf numFmtId="0" fontId="43" fillId="35" borderId="0" applyNumberFormat="0" applyBorder="0" applyAlignment="0" applyProtection="0">
      <alignment vertical="center"/>
    </xf>
    <xf numFmtId="0" fontId="43" fillId="35" borderId="0" applyNumberFormat="0" applyBorder="0" applyAlignment="0" applyProtection="0">
      <alignment vertical="center"/>
    </xf>
    <xf numFmtId="0" fontId="43" fillId="35" borderId="0" applyNumberFormat="0" applyBorder="0" applyAlignment="0" applyProtection="0">
      <alignment vertical="center"/>
    </xf>
    <xf numFmtId="179" fontId="31" fillId="0" borderId="0">
      <protection locked="0"/>
    </xf>
    <xf numFmtId="38" fontId="56" fillId="0" borderId="0" applyFont="0" applyFill="0" applyBorder="0" applyAlignment="0" applyProtection="0"/>
    <xf numFmtId="0" fontId="57" fillId="0" borderId="0"/>
    <xf numFmtId="0" fontId="0" fillId="0" borderId="0"/>
    <xf numFmtId="0" fontId="0" fillId="0" borderId="0">
      <alignment vertical="center"/>
    </xf>
    <xf numFmtId="0" fontId="44" fillId="47" borderId="0" applyNumberFormat="0" applyBorder="0" applyAlignment="0" applyProtection="0"/>
    <xf numFmtId="0" fontId="0" fillId="0" borderId="0">
      <alignment vertical="center"/>
    </xf>
    <xf numFmtId="0" fontId="0" fillId="0" borderId="0"/>
    <xf numFmtId="0" fontId="53" fillId="24" borderId="0" applyNumberFormat="0" applyBorder="0" applyAlignment="0" applyProtection="0">
      <alignment vertical="center"/>
    </xf>
    <xf numFmtId="0" fontId="30" fillId="48" borderId="0" applyNumberFormat="0" applyBorder="0" applyAlignment="0" applyProtection="0"/>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59" borderId="0" applyNumberFormat="0" applyBorder="0" applyAlignment="0" applyProtection="0">
      <alignment vertical="center"/>
    </xf>
    <xf numFmtId="0" fontId="37" fillId="59" borderId="0" applyNumberFormat="0" applyBorder="0" applyAlignment="0" applyProtection="0">
      <alignment vertical="center"/>
    </xf>
    <xf numFmtId="0" fontId="30" fillId="48" borderId="0" applyNumberFormat="0" applyBorder="0" applyAlignment="0" applyProtection="0"/>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179" fontId="31" fillId="0" borderId="0">
      <protection locked="0"/>
    </xf>
    <xf numFmtId="176" fontId="0" fillId="0" borderId="0" applyFont="0" applyFill="0" applyBorder="0" applyAlignment="0" applyProtection="0"/>
    <xf numFmtId="190" fontId="0" fillId="0" borderId="0" applyFont="0" applyFill="0" applyBorder="0" applyAlignment="0" applyProtection="0"/>
    <xf numFmtId="182" fontId="0" fillId="0" borderId="0" applyFont="0" applyFill="0" applyBorder="0" applyAlignment="0" applyProtection="0"/>
    <xf numFmtId="179" fontId="28" fillId="0" borderId="0">
      <protection locked="0"/>
    </xf>
    <xf numFmtId="179" fontId="21" fillId="0" borderId="0">
      <protection locked="0"/>
    </xf>
    <xf numFmtId="179" fontId="21" fillId="0" borderId="0">
      <protection locked="0"/>
    </xf>
    <xf numFmtId="179" fontId="21" fillId="0" borderId="0">
      <protection locked="0"/>
    </xf>
    <xf numFmtId="179" fontId="21" fillId="0" borderId="0">
      <protection locked="0"/>
    </xf>
    <xf numFmtId="179" fontId="31" fillId="0" borderId="0">
      <protection locked="0"/>
    </xf>
    <xf numFmtId="179" fontId="28" fillId="0" borderId="0">
      <protection locked="0"/>
    </xf>
    <xf numFmtId="179" fontId="31" fillId="0" borderId="0">
      <protection locked="0"/>
    </xf>
    <xf numFmtId="0" fontId="33"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0" fontId="50" fillId="0" borderId="0"/>
    <xf numFmtId="0" fontId="44" fillId="56" borderId="0" applyNumberFormat="0" applyBorder="0" applyAlignment="0" applyProtection="0"/>
    <xf numFmtId="181" fontId="58" fillId="0" borderId="1">
      <alignment vertical="center"/>
      <protection locked="0"/>
    </xf>
    <xf numFmtId="0" fontId="35" fillId="0" borderId="0"/>
    <xf numFmtId="40" fontId="56" fillId="0" borderId="0" applyFont="0" applyFill="0" applyBorder="0" applyAlignment="0" applyProtection="0"/>
  </cellStyleXfs>
  <cellXfs count="90">
    <xf numFmtId="0" fontId="0" fillId="0" borderId="0" xfId="0"/>
    <xf numFmtId="0" fontId="0" fillId="0" borderId="0" xfId="281" applyFont="1" applyFill="1" applyAlignment="1">
      <alignment horizontal="center" vertical="center" wrapText="1"/>
    </xf>
    <xf numFmtId="0" fontId="0" fillId="0" borderId="0" xfId="0" applyFill="1"/>
    <xf numFmtId="0" fontId="0" fillId="0" borderId="0" xfId="0" applyAlignment="1"/>
    <xf numFmtId="0" fontId="1" fillId="0" borderId="1" xfId="281" applyFont="1" applyFill="1" applyBorder="1" applyAlignment="1">
      <alignment horizontal="left" vertical="center" wrapText="1"/>
    </xf>
    <xf numFmtId="191" fontId="1" fillId="0" borderId="1" xfId="281" applyNumberFormat="1" applyFont="1" applyFill="1" applyBorder="1" applyAlignment="1">
      <alignment wrapText="1"/>
    </xf>
    <xf numFmtId="0" fontId="2" fillId="0" borderId="1" xfId="281" applyFont="1" applyFill="1" applyBorder="1" applyAlignment="1">
      <alignment horizontal="center" vertical="center" wrapText="1"/>
    </xf>
    <xf numFmtId="0" fontId="3" fillId="0" borderId="1" xfId="281" applyFont="1" applyFill="1" applyBorder="1" applyAlignment="1">
      <alignment horizontal="left" vertical="center" wrapText="1"/>
    </xf>
    <xf numFmtId="186" fontId="0" fillId="0" borderId="1" xfId="281" applyNumberFormat="1" applyFont="1" applyFill="1" applyBorder="1" applyAlignment="1">
      <alignment wrapText="1"/>
    </xf>
    <xf numFmtId="0" fontId="4" fillId="0" borderId="1" xfId="281" applyFont="1" applyFill="1" applyBorder="1" applyAlignment="1">
      <alignment horizontal="center" vertical="center" wrapText="1"/>
    </xf>
    <xf numFmtId="0" fontId="3" fillId="0" borderId="2" xfId="281" applyFont="1" applyFill="1" applyBorder="1" applyAlignment="1">
      <alignment horizontal="left" vertical="center" wrapText="1"/>
    </xf>
    <xf numFmtId="186" fontId="0" fillId="0" borderId="1" xfId="281" applyNumberFormat="1" applyFont="1" applyFill="1" applyBorder="1" applyAlignment="1">
      <alignment wrapText="1"/>
    </xf>
    <xf numFmtId="0" fontId="4" fillId="0" borderId="1" xfId="281" applyFont="1" applyFill="1" applyBorder="1" applyAlignment="1">
      <alignment horizontal="center" vertical="center" wrapText="1"/>
    </xf>
    <xf numFmtId="0" fontId="1" fillId="0" borderId="2" xfId="281" applyFont="1" applyFill="1" applyBorder="1" applyAlignment="1">
      <alignment horizontal="left" vertical="center" wrapText="1"/>
    </xf>
    <xf numFmtId="0" fontId="4" fillId="0" borderId="1" xfId="0" applyFont="1" applyFill="1" applyBorder="1" applyAlignment="1" applyProtection="1">
      <alignment wrapText="1"/>
      <protection locked="0"/>
    </xf>
    <xf numFmtId="186" fontId="0" fillId="0" borderId="1" xfId="0" applyNumberFormat="1" applyFill="1" applyBorder="1" applyAlignment="1"/>
    <xf numFmtId="0" fontId="4" fillId="0" borderId="1" xfId="0" applyFont="1" applyFill="1" applyBorder="1" applyAlignment="1">
      <alignment wrapText="1"/>
    </xf>
    <xf numFmtId="0" fontId="0" fillId="0" borderId="1" xfId="0" applyFont="1" applyFill="1" applyBorder="1" applyAlignment="1">
      <alignment wrapText="1"/>
    </xf>
    <xf numFmtId="0" fontId="1" fillId="0" borderId="2" xfId="281" applyFont="1" applyFill="1" applyBorder="1" applyAlignment="1">
      <alignment horizontal="left" vertical="center" wrapText="1"/>
    </xf>
    <xf numFmtId="0" fontId="1" fillId="0" borderId="1" xfId="281" applyFont="1" applyFill="1" applyBorder="1" applyAlignment="1">
      <alignment horizontal="left" vertical="center" wrapText="1"/>
    </xf>
    <xf numFmtId="0" fontId="0" fillId="0" borderId="1" xfId="0" applyFont="1" applyFill="1" applyBorder="1" applyProtection="1">
      <protection locked="0"/>
    </xf>
    <xf numFmtId="186" fontId="0" fillId="0" borderId="1" xfId="0" applyNumberFormat="1" applyFill="1" applyBorder="1" applyAlignment="1" applyProtection="1">
      <protection locked="0"/>
    </xf>
    <xf numFmtId="0" fontId="4" fillId="0" borderId="0" xfId="281" applyFont="1" applyFill="1" applyAlignment="1">
      <alignment horizontal="center" vertical="center" wrapText="1"/>
    </xf>
    <xf numFmtId="0" fontId="4" fillId="0" borderId="1" xfId="0" applyFont="1" applyFill="1" applyBorder="1" applyAlignment="1">
      <alignment horizontal="center" vertical="center" wrapText="1"/>
    </xf>
    <xf numFmtId="0" fontId="5" fillId="0" borderId="1" xfId="281" applyFont="1" applyFill="1" applyBorder="1" applyAlignment="1">
      <alignment horizontal="left" vertical="center" wrapText="1"/>
    </xf>
    <xf numFmtId="0" fontId="1" fillId="0" borderId="0" xfId="281" applyFont="1" applyFill="1" applyAlignment="1">
      <alignment horizontal="left" vertical="center" wrapText="1"/>
    </xf>
    <xf numFmtId="186" fontId="6" fillId="0" borderId="1" xfId="281" applyNumberFormat="1" applyFont="1" applyFill="1" applyBorder="1" applyAlignment="1">
      <alignment wrapText="1"/>
    </xf>
    <xf numFmtId="0" fontId="7" fillId="0" borderId="1" xfId="281" applyFont="1" applyFill="1" applyBorder="1" applyAlignment="1">
      <alignment horizontal="center" vertical="center" wrapText="1"/>
    </xf>
    <xf numFmtId="0" fontId="0" fillId="0" borderId="1" xfId="0" applyFill="1" applyBorder="1" applyAlignment="1">
      <alignment wrapText="1"/>
    </xf>
    <xf numFmtId="0" fontId="3" fillId="0" borderId="3" xfId="281" applyFont="1" applyFill="1" applyBorder="1" applyAlignment="1">
      <alignment horizontal="left" vertical="center" wrapText="1"/>
    </xf>
    <xf numFmtId="0" fontId="1" fillId="0" borderId="0" xfId="281" applyFont="1" applyFill="1" applyAlignment="1">
      <alignment horizontal="left" vertical="center" wrapText="1"/>
    </xf>
    <xf numFmtId="0" fontId="4" fillId="0" borderId="1" xfId="281" applyFont="1" applyFill="1" applyBorder="1" applyAlignment="1" applyProtection="1">
      <alignment vertical="center" wrapText="1"/>
    </xf>
    <xf numFmtId="0" fontId="0" fillId="0" borderId="1" xfId="0" applyFont="1" applyFill="1" applyBorder="1"/>
    <xf numFmtId="0" fontId="0" fillId="0" borderId="1" xfId="0" applyFill="1" applyBorder="1"/>
    <xf numFmtId="0" fontId="0" fillId="0" borderId="1" xfId="0" applyFill="1" applyBorder="1" applyAlignment="1"/>
    <xf numFmtId="0" fontId="0" fillId="0" borderId="0" xfId="281" applyFont="1" applyFill="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vertical="center" wrapText="1"/>
    </xf>
    <xf numFmtId="0" fontId="1" fillId="0" borderId="0" xfId="281" applyFont="1" applyAlignment="1">
      <alignment horizontal="left" vertical="center" wrapText="1"/>
    </xf>
    <xf numFmtId="192" fontId="0" fillId="0" borderId="0" xfId="281" applyNumberFormat="1" applyFont="1" applyFill="1" applyAlignment="1">
      <alignment horizontal="center" vertical="center" wrapText="1"/>
    </xf>
    <xf numFmtId="0" fontId="4" fillId="0" borderId="0" xfId="281" applyFont="1" applyFill="1" applyAlignment="1">
      <alignment horizontal="center" vertical="center" wrapText="1"/>
    </xf>
    <xf numFmtId="0" fontId="0" fillId="0" borderId="0" xfId="281" applyFont="1" applyAlignment="1">
      <alignment horizontal="center" vertical="center" wrapText="1"/>
    </xf>
    <xf numFmtId="0" fontId="1" fillId="0" borderId="1" xfId="281" applyFont="1" applyBorder="1" applyAlignment="1">
      <alignment horizontal="left" vertical="center" wrapText="1"/>
    </xf>
    <xf numFmtId="192" fontId="1" fillId="0" borderId="1" xfId="281" applyNumberFormat="1" applyFont="1" applyFill="1" applyBorder="1" applyAlignment="1">
      <alignment horizontal="center" vertical="center" wrapText="1"/>
    </xf>
    <xf numFmtId="0" fontId="2" fillId="0" borderId="1" xfId="281" applyFont="1" applyFill="1" applyBorder="1" applyAlignment="1">
      <alignment horizontal="center" vertical="center" wrapText="1"/>
    </xf>
    <xf numFmtId="186" fontId="6" fillId="0" borderId="1" xfId="281" applyNumberFormat="1" applyFont="1" applyFill="1" applyBorder="1" applyAlignment="1">
      <alignment wrapText="1"/>
    </xf>
    <xf numFmtId="188" fontId="4" fillId="0" borderId="1" xfId="281" applyNumberFormat="1" applyFont="1" applyFill="1" applyBorder="1" applyAlignment="1">
      <alignment horizontal="center" vertical="center" wrapText="1"/>
    </xf>
    <xf numFmtId="186" fontId="6" fillId="0" borderId="1" xfId="281" applyNumberFormat="1" applyFont="1" applyFill="1" applyBorder="1" applyAlignment="1">
      <alignment wrapText="1"/>
    </xf>
    <xf numFmtId="188" fontId="2" fillId="0" borderId="1" xfId="281" applyNumberFormat="1" applyFont="1" applyFill="1" applyBorder="1" applyAlignment="1">
      <alignment horizontal="center" vertical="center" wrapText="1"/>
    </xf>
    <xf numFmtId="0" fontId="8" fillId="0" borderId="1" xfId="281" applyFont="1" applyFill="1" applyBorder="1" applyAlignment="1">
      <alignment horizontal="center" vertical="center" wrapText="1"/>
    </xf>
    <xf numFmtId="0" fontId="0" fillId="0" borderId="1" xfId="281" applyFont="1" applyFill="1" applyBorder="1" applyAlignment="1">
      <alignment horizontal="left" vertical="center" wrapText="1"/>
    </xf>
    <xf numFmtId="0" fontId="4" fillId="0" borderId="1" xfId="281" applyFont="1" applyFill="1" applyBorder="1" applyAlignment="1">
      <alignment horizontal="left" vertical="center" wrapText="1"/>
    </xf>
    <xf numFmtId="0" fontId="0" fillId="0" borderId="1" xfId="281" applyFont="1" applyFill="1" applyBorder="1" applyAlignment="1">
      <alignment horizontal="left" vertical="center" wrapText="1"/>
    </xf>
    <xf numFmtId="0" fontId="4" fillId="0" borderId="1" xfId="281" applyFont="1" applyFill="1" applyBorder="1" applyAlignment="1">
      <alignment horizontal="left" vertical="center" wrapText="1"/>
    </xf>
    <xf numFmtId="0" fontId="0" fillId="0" borderId="1" xfId="0" applyFont="1" applyFill="1" applyBorder="1" applyProtection="1">
      <protection locked="0"/>
    </xf>
    <xf numFmtId="186" fontId="0" fillId="0" borderId="1" xfId="0" applyNumberFormat="1" applyFill="1" applyBorder="1" applyAlignment="1" applyProtection="1">
      <protection locked="0"/>
    </xf>
    <xf numFmtId="0" fontId="4" fillId="0" borderId="1" xfId="0" applyFont="1" applyFill="1" applyBorder="1" applyAlignment="1" applyProtection="1">
      <alignment wrapText="1"/>
      <protection locked="0"/>
    </xf>
    <xf numFmtId="0" fontId="7" fillId="0" borderId="1" xfId="281" applyFont="1" applyFill="1" applyBorder="1" applyAlignment="1">
      <alignment horizontal="center" vertical="center" wrapText="1"/>
    </xf>
    <xf numFmtId="0" fontId="0" fillId="0" borderId="1" xfId="0" applyFill="1" applyBorder="1" applyAlignment="1" applyProtection="1">
      <alignment horizontal="left"/>
      <protection locked="0"/>
    </xf>
    <xf numFmtId="0" fontId="0" fillId="0" borderId="1" xfId="0" applyFont="1" applyFill="1" applyBorder="1" applyAlignment="1" applyProtection="1">
      <alignment wrapText="1"/>
      <protection locked="0"/>
    </xf>
    <xf numFmtId="0" fontId="4" fillId="0" borderId="1" xfId="0" applyFont="1" applyFill="1" applyBorder="1" applyAlignment="1">
      <alignment horizontal="left" wrapText="1"/>
    </xf>
    <xf numFmtId="0" fontId="1" fillId="0" borderId="1" xfId="281" applyFont="1" applyFill="1" applyBorder="1" applyAlignment="1" applyProtection="1">
      <alignment horizontal="left" vertical="center" wrapText="1"/>
    </xf>
    <xf numFmtId="186" fontId="0" fillId="0" borderId="1" xfId="281" applyNumberFormat="1" applyFont="1" applyFill="1" applyBorder="1" applyAlignment="1" applyProtection="1">
      <alignment wrapText="1"/>
    </xf>
    <xf numFmtId="0" fontId="4" fillId="0" borderId="1" xfId="0" applyFont="1" applyFill="1" applyBorder="1" applyAlignment="1" applyProtection="1">
      <alignment horizontal="center" vertical="center" wrapText="1"/>
    </xf>
    <xf numFmtId="0" fontId="0" fillId="0" borderId="0" xfId="281" applyFont="1" applyFill="1" applyAlignment="1" applyProtection="1">
      <alignment horizontal="center" vertical="center" wrapText="1"/>
      <protection locked="0"/>
    </xf>
    <xf numFmtId="0" fontId="4" fillId="0" borderId="1" xfId="281" applyFont="1" applyFill="1" applyBorder="1" applyAlignment="1" applyProtection="1">
      <alignment horizontal="center" vertical="center" wrapText="1"/>
    </xf>
    <xf numFmtId="0" fontId="4" fillId="0" borderId="0" xfId="0" applyFont="1" applyFill="1" applyAlignment="1">
      <alignment wrapText="1"/>
    </xf>
    <xf numFmtId="186" fontId="0" fillId="0" borderId="0" xfId="0" applyNumberFormat="1" applyFill="1" applyAlignment="1"/>
    <xf numFmtId="0" fontId="0" fillId="0" borderId="1" xfId="0" applyFill="1" applyBorder="1" applyProtection="1">
      <protection locked="0"/>
    </xf>
    <xf numFmtId="0" fontId="4" fillId="0" borderId="1" xfId="0" applyFont="1" applyFill="1" applyBorder="1" applyAlignment="1">
      <alignment wrapText="1"/>
    </xf>
    <xf numFmtId="186" fontId="0" fillId="0" borderId="1" xfId="0" applyNumberFormat="1" applyFill="1" applyBorder="1" applyAlignment="1"/>
    <xf numFmtId="0" fontId="0" fillId="0" borderId="1" xfId="0" applyFont="1" applyFill="1" applyBorder="1" applyAlignment="1">
      <alignment horizontal="left"/>
    </xf>
    <xf numFmtId="0" fontId="1" fillId="0" borderId="3" xfId="281" applyFont="1" applyFill="1" applyBorder="1" applyAlignment="1">
      <alignment horizontal="left" vertical="center" wrapText="1"/>
    </xf>
    <xf numFmtId="0" fontId="1" fillId="0" borderId="3" xfId="281" applyFont="1" applyFill="1" applyBorder="1" applyAlignment="1">
      <alignment horizontal="left" vertical="center" wrapText="1"/>
    </xf>
    <xf numFmtId="0" fontId="0" fillId="0" borderId="1" xfId="0" applyFont="1" applyFill="1" applyBorder="1" applyAlignment="1" applyProtection="1">
      <alignment horizontal="left"/>
      <protection locked="0"/>
    </xf>
    <xf numFmtId="186" fontId="4" fillId="0" borderId="1" xfId="0" applyNumberFormat="1" applyFont="1" applyFill="1" applyBorder="1" applyAlignment="1" applyProtection="1"/>
    <xf numFmtId="0" fontId="4" fillId="0" borderId="3" xfId="0" applyFont="1" applyFill="1" applyBorder="1" applyAlignment="1" applyProtection="1">
      <alignment vertical="center" wrapText="1"/>
    </xf>
    <xf numFmtId="186" fontId="0" fillId="0" borderId="0" xfId="281" applyNumberFormat="1" applyFont="1" applyFill="1" applyAlignment="1">
      <alignment wrapText="1"/>
    </xf>
    <xf numFmtId="0" fontId="4" fillId="0" borderId="1" xfId="0" applyFont="1" applyFill="1" applyBorder="1" applyAlignment="1">
      <alignment horizontal="left" wrapText="1"/>
    </xf>
    <xf numFmtId="186" fontId="6" fillId="0" borderId="1" xfId="281" applyNumberFormat="1" applyFont="1" applyFill="1" applyBorder="1" applyAlignment="1" applyProtection="1">
      <alignment wrapText="1"/>
    </xf>
    <xf numFmtId="0" fontId="7" fillId="0" borderId="0" xfId="281" applyFont="1" applyFill="1" applyBorder="1" applyAlignment="1">
      <alignment horizontal="center" vertical="center" wrapText="1"/>
    </xf>
    <xf numFmtId="0" fontId="7" fillId="0" borderId="0" xfId="281" applyFont="1" applyFill="1" applyBorder="1" applyAlignment="1">
      <alignment horizontal="center" vertical="center" wrapText="1"/>
    </xf>
    <xf numFmtId="0" fontId="9" fillId="0" borderId="4" xfId="331" applyFont="1" applyFill="1" applyBorder="1" applyAlignment="1">
      <alignment shrinkToFit="1"/>
    </xf>
    <xf numFmtId="0" fontId="9" fillId="0" borderId="4" xfId="331" applyFont="1" applyFill="1" applyBorder="1" applyAlignment="1">
      <alignment shrinkToFit="1"/>
    </xf>
    <xf numFmtId="0" fontId="4" fillId="0" borderId="1" xfId="0" applyFont="1" applyBorder="1" applyAlignment="1" applyProtection="1">
      <alignment wrapText="1"/>
      <protection locked="0"/>
    </xf>
    <xf numFmtId="186" fontId="0" fillId="0" borderId="1" xfId="0" applyNumberFormat="1" applyBorder="1" applyAlignment="1" applyProtection="1">
      <protection locked="0"/>
    </xf>
    <xf numFmtId="0" fontId="4" fillId="0" borderId="1" xfId="0" applyFont="1" applyBorder="1" applyAlignment="1">
      <alignment wrapText="1"/>
    </xf>
    <xf numFmtId="186" fontId="0" fillId="0" borderId="1" xfId="0" applyNumberFormat="1" applyBorder="1" applyAlignment="1"/>
    <xf numFmtId="186" fontId="0" fillId="0" borderId="1" xfId="281" applyNumberFormat="1" applyFont="1" applyFill="1" applyBorder="1" applyAlignment="1">
      <alignment wrapText="1"/>
    </xf>
    <xf numFmtId="0" fontId="4" fillId="0" borderId="1" xfId="281" applyFont="1" applyFill="1" applyBorder="1" applyAlignment="1">
      <alignment horizontal="center" vertical="center" wrapText="1"/>
    </xf>
  </cellXfs>
  <cellStyles count="367">
    <cellStyle name="常规" xfId="0" builtinId="0"/>
    <cellStyle name="Input [yellow]" xfId="1"/>
    <cellStyle name="????" xfId="2"/>
    <cellStyle name="??¨′" xfId="3"/>
    <cellStyle name="货币[0]" xfId="4" builtinId="7"/>
    <cellStyle name="货币" xfId="5" builtinId="4"/>
    <cellStyle name="好_津补贴保障测算(5.21)_县，市14.5月简析" xfId="6"/>
    <cellStyle name="Comma_04" xfId="7"/>
    <cellStyle name="20% - 强调文字颜色 3" xfId="8" builtinId="38"/>
    <cellStyle name="输入" xfId="9" builtinId="20"/>
    <cellStyle name="千位分隔[0]" xfId="10" builtinId="6"/>
    <cellStyle name="Accent2 - 40%" xfId="11"/>
    <cellStyle name="???§??" xfId="12"/>
    <cellStyle name="千位分隔" xfId="13" builtinId="3"/>
    <cellStyle name="千_NJ18-15" xfId="14"/>
    <cellStyle name="差" xfId="15" builtinId="27"/>
    <cellStyle name="好_sheet1_县，市14.5月简析" xfId="16"/>
    <cellStyle name="40% - 强调文字颜色 3" xfId="17" builtinId="39"/>
    <cellStyle name="超链接" xfId="18" builtinId="8"/>
    <cellStyle name="Accent2 - 60%" xfId="19"/>
    <cellStyle name="60% - 强调文字颜色 3" xfId="20" builtinId="40"/>
    <cellStyle name="百分比" xfId="21" builtinId="5"/>
    <cellStyle name="普通" xfId="22"/>
    <cellStyle name="百_04-19" xfId="23"/>
    <cellStyle name="Ç§î»[0]" xfId="24"/>
    <cellStyle name="Accent6_县，市14.5月简析" xfId="25"/>
    <cellStyle name="已访问的超链接" xfId="26" builtinId="9"/>
    <cellStyle name="货" xfId="27"/>
    <cellStyle name="百_NJ17-26" xfId="28"/>
    <cellStyle name="注释" xfId="29" builtinId="10"/>
    <cellStyle name="货_NJ18-15" xfId="30"/>
    <cellStyle name="?¡ì?" xfId="31"/>
    <cellStyle name="好_省属监狱人员级别表(驻外)_县，市14.5月简析" xfId="32"/>
    <cellStyle name="60% - 强调文字颜色 2" xfId="33" builtinId="36"/>
    <cellStyle name="?§??[" xfId="34"/>
    <cellStyle name="标题 4" xfId="35" builtinId="19"/>
    <cellStyle name="百_NJ18-39" xfId="36"/>
    <cellStyle name="常规 3_西平县2016年预算表格" xfId="37"/>
    <cellStyle name="警告文本" xfId="38" builtinId="11"/>
    <cellStyle name="标题" xfId="39" builtinId="15"/>
    <cellStyle name="?§??·" xfId="40"/>
    <cellStyle name="解释性文本" xfId="41" builtinId="53"/>
    <cellStyle name="标题 1" xfId="42" builtinId="16"/>
    <cellStyle name="好_县，市14.5月简析" xfId="43"/>
    <cellStyle name="标题 2" xfId="44" builtinId="17"/>
    <cellStyle name="60% - 强调文字颜色 1" xfId="45" builtinId="32"/>
    <cellStyle name="标题 3" xfId="46" builtinId="18"/>
    <cellStyle name="60% - 强调文字颜色 4" xfId="47" builtinId="44"/>
    <cellStyle name="输出" xfId="48" builtinId="21"/>
    <cellStyle name="计算" xfId="49" builtinId="22"/>
    <cellStyle name="检查单元格" xfId="50" builtinId="23"/>
    <cellStyle name="20% - 强调文字颜色 6" xfId="51" builtinId="50"/>
    <cellStyle name="»õ±ò[0]" xfId="52"/>
    <cellStyle name="Currency [0]" xfId="53"/>
    <cellStyle name="百_2005-19" xfId="54"/>
    <cellStyle name="百_NJ18-08" xfId="55"/>
    <cellStyle name="百_NJ18-13" xfId="56"/>
    <cellStyle name="强调文字颜色 2" xfId="57" builtinId="33"/>
    <cellStyle name="链接单元格" xfId="58" builtinId="24"/>
    <cellStyle name="汇总" xfId="59" builtinId="25"/>
    <cellStyle name="好" xfId="60" builtinId="26"/>
    <cellStyle name="适中" xfId="61" builtinId="28"/>
    <cellStyle name="20% - 强调文字颜色 5" xfId="62" builtinId="46"/>
    <cellStyle name="百_2005-18" xfId="63"/>
    <cellStyle name="百_NJ18-07" xfId="64"/>
    <cellStyle name="百_NJ18-12" xfId="65"/>
    <cellStyle name="强调文字颜色 1" xfId="66" builtinId="29"/>
    <cellStyle name="20% - 强调文字颜色 1" xfId="67" builtinId="30"/>
    <cellStyle name="40% - 强调文字颜色 1" xfId="68" builtinId="31"/>
    <cellStyle name="»õ±ò_10" xfId="69"/>
    <cellStyle name="20% - 强调文字颜色 2" xfId="70" builtinId="34"/>
    <cellStyle name="40% - 强调文字颜色 2" xfId="71" builtinId="35"/>
    <cellStyle name="百_NJ18-09" xfId="72"/>
    <cellStyle name="百_NJ18-14" xfId="73"/>
    <cellStyle name="好_20090629_县，市14.5月简析" xfId="74"/>
    <cellStyle name="强调文字颜色 3" xfId="75" builtinId="37"/>
    <cellStyle name="强调文字颜色 4" xfId="76" builtinId="41"/>
    <cellStyle name="???à" xfId="77"/>
    <cellStyle name="20% - 强调文字颜色 4" xfId="78" builtinId="42"/>
    <cellStyle name="40% - 强调文字颜色 4" xfId="79" builtinId="43"/>
    <cellStyle name="百_NJ18-21" xfId="80"/>
    <cellStyle name="强调文字颜色 5" xfId="81" builtinId="45"/>
    <cellStyle name="40% - 强调文字颜色 5" xfId="82" builtinId="47"/>
    <cellStyle name="60% - 强调文字颜色 5" xfId="83" builtinId="48"/>
    <cellStyle name="百_NJ18-17" xfId="84"/>
    <cellStyle name="强调文字颜色 6" xfId="85" builtinId="49"/>
    <cellStyle name="40% - 强调文字颜色 6" xfId="86" builtinId="51"/>
    <cellStyle name="60% - 强调文字颜色 6" xfId="87" builtinId="52"/>
    <cellStyle name="??¨¬" xfId="88"/>
    <cellStyle name="??¨???" xfId="89"/>
    <cellStyle name="??¡" xfId="90"/>
    <cellStyle name="??¨" xfId="91"/>
    <cellStyle name=" " xfId="92"/>
    <cellStyle name="??" xfId="93"/>
    <cellStyle name="???" xfId="94"/>
    <cellStyle name="Accent3 - 60%" xfId="95"/>
    <cellStyle name="???¨" xfId="96"/>
    <cellStyle name="百_NJ18-19" xfId="97"/>
    <cellStyle name="???¨¤" xfId="98"/>
    <cellStyle name="???à¨" xfId="99"/>
    <cellStyle name="百_03-17" xfId="100"/>
    <cellStyle name="??_NJ02-44" xfId="101"/>
    <cellStyle name="??¡à¨" xfId="102"/>
    <cellStyle name="3_05" xfId="103"/>
    <cellStyle name="??¨¬???" xfId="104"/>
    <cellStyle name="_2005-17" xfId="105"/>
    <cellStyle name="??±" xfId="106"/>
    <cellStyle name="归盒啦_95" xfId="107"/>
    <cellStyle name="??±ò[" xfId="108"/>
    <cellStyle name="??ì" xfId="109"/>
    <cellStyle name="百_NJ17-22" xfId="110"/>
    <cellStyle name="常规 2" xfId="111"/>
    <cellStyle name="千分位[0]" xfId="112"/>
    <cellStyle name="??ì???" xfId="113"/>
    <cellStyle name="??ì??[" xfId="114"/>
    <cellStyle name="표준_0N-HANDLING " xfId="115"/>
    <cellStyle name="?¡ì??¡¤" xfId="116"/>
    <cellStyle name="?§" xfId="117"/>
    <cellStyle name="?§?" xfId="118"/>
    <cellStyle name="Accent3_县，市14.5月简析" xfId="119"/>
    <cellStyle name="千分位_ 白土" xfId="120"/>
    <cellStyle name="?§??" xfId="121"/>
    <cellStyle name="?§??[0" xfId="122"/>
    <cellStyle name="»õ±ò" xfId="123"/>
    <cellStyle name="_05" xfId="124"/>
    <cellStyle name="_1" xfId="125"/>
    <cellStyle name="_13" xfId="126"/>
    <cellStyle name="强调 2" xfId="127"/>
    <cellStyle name="_13-19" xfId="128"/>
    <cellStyle name="_13-19(1)" xfId="129"/>
    <cellStyle name="_16" xfId="130"/>
    <cellStyle name="_17" xfId="131"/>
    <cellStyle name="_2003-17" xfId="132"/>
    <cellStyle name="Comma" xfId="133"/>
    <cellStyle name="_2005-09" xfId="134"/>
    <cellStyle name="_2005-18" xfId="135"/>
    <cellStyle name="_2005-19" xfId="136"/>
    <cellStyle name="_NJ18-13" xfId="137"/>
    <cellStyle name="_2006-2" xfId="138"/>
    <cellStyle name="好_sheet1" xfId="139"/>
    <cellStyle name="_201407市发来追加指标" xfId="140"/>
    <cellStyle name="霓付 [0]_95" xfId="141"/>
    <cellStyle name="_2015驻马店市追加指标（西平县）" xfId="142"/>
    <cellStyle name="差_xc" xfId="143"/>
    <cellStyle name="_Book3" xfId="144"/>
    <cellStyle name="_ET_STYLE_NoName_00_" xfId="145"/>
    <cellStyle name="_NJ09-05" xfId="146"/>
    <cellStyle name="_NJ18-27" xfId="147"/>
    <cellStyle name="千位分" xfId="148"/>
    <cellStyle name="_NJ17-06" xfId="149"/>
    <cellStyle name="_NJ17-24" xfId="150"/>
    <cellStyle name="_NJ17-25" xfId="151"/>
    <cellStyle name="_NJ17-26" xfId="152"/>
    <cellStyle name="_定稿" xfId="153"/>
    <cellStyle name="_分市分省GDP" xfId="154"/>
    <cellStyle name="_副本2006-2" xfId="155"/>
    <cellStyle name="差_20090629" xfId="156"/>
    <cellStyle name="_副本2006-2新" xfId="157"/>
    <cellStyle name="_市发来西平指标9。29" xfId="158"/>
    <cellStyle name="差_2008年财政收支预算草案(1.4)" xfId="159"/>
    <cellStyle name="_综合数据" xfId="160"/>
    <cellStyle name="_纵横对比" xfId="161"/>
    <cellStyle name="¡ã¨" xfId="162"/>
    <cellStyle name="百_NJ09-05" xfId="163"/>
    <cellStyle name="百_NJ18-27" xfId="164"/>
    <cellStyle name="百_NJ18-32" xfId="165"/>
    <cellStyle name="»õ" xfId="166"/>
    <cellStyle name="»õ±ò[" xfId="167"/>
    <cellStyle name="Accent6 - 40%" xfId="168"/>
    <cellStyle name="°" xfId="169"/>
    <cellStyle name="°_05" xfId="170"/>
    <cellStyle name="°_1" xfId="171"/>
    <cellStyle name="Normal_#10-Headcount" xfId="172"/>
    <cellStyle name="°_17" xfId="173"/>
    <cellStyle name="°_2003-17" xfId="174"/>
    <cellStyle name="差_支出预算" xfId="175"/>
    <cellStyle name="°_2006-2" xfId="176"/>
    <cellStyle name="°_Book3" xfId="177"/>
    <cellStyle name="°_NJ17-14" xfId="178"/>
    <cellStyle name="°_定稿" xfId="179"/>
    <cellStyle name="°_副本2006-2" xfId="180"/>
    <cellStyle name="百_NJ17-25" xfId="181"/>
    <cellStyle name="差_津补贴保障测算(5.21)" xfId="182"/>
    <cellStyle name="常规 5" xfId="183"/>
    <cellStyle name="°_副本2006-2新" xfId="184"/>
    <cellStyle name="HEADING1" xfId="185"/>
    <cellStyle name="°_综合数据" xfId="186"/>
    <cellStyle name="百_NJ18-33" xfId="187"/>
    <cellStyle name="°_纵横对比" xfId="188"/>
    <cellStyle name="Percent_laroux" xfId="189"/>
    <cellStyle name="°ù·" xfId="190"/>
    <cellStyle name="百_NJ18-05" xfId="191"/>
    <cellStyle name="百_NJ18-10" xfId="192"/>
    <cellStyle name="°ù·ö±è" xfId="193"/>
    <cellStyle name="3" xfId="194"/>
    <cellStyle name="3?" xfId="195"/>
    <cellStyle name="3?ê" xfId="196"/>
    <cellStyle name="Accent2" xfId="197"/>
    <cellStyle name="3_03-17" xfId="198"/>
    <cellStyle name="3_04-19" xfId="199"/>
    <cellStyle name="3_2005-18" xfId="200"/>
    <cellStyle name="3_2005-19" xfId="201"/>
    <cellStyle name="3_封面" xfId="202"/>
    <cellStyle name="Æõ" xfId="203"/>
    <cellStyle name="3¡" xfId="204"/>
    <cellStyle name="3￡" xfId="205"/>
    <cellStyle name="³£" xfId="206"/>
    <cellStyle name="3￡1" xfId="207"/>
    <cellStyle name="³£¹æ" xfId="208"/>
    <cellStyle name="Accent1" xfId="209"/>
    <cellStyle name="Accent1 - 20%" xfId="210"/>
    <cellStyle name="Accent1 - 40%" xfId="211"/>
    <cellStyle name="Accent1 - 60%" xfId="212"/>
    <cellStyle name="Accent1_县，市14.5月简析" xfId="213"/>
    <cellStyle name="Accent2 - 20%" xfId="214"/>
    <cellStyle name="百_封面" xfId="215"/>
    <cellStyle name="Accent2_县，市14.5月简析" xfId="216"/>
    <cellStyle name="百_NJ18-18" xfId="217"/>
    <cellStyle name="百_NJ18-23" xfId="218"/>
    <cellStyle name="Accent3" xfId="219"/>
    <cellStyle name="Accent3 - 20%" xfId="220"/>
    <cellStyle name="Accent3 - 40%" xfId="221"/>
    <cellStyle name="Accent4" xfId="222"/>
    <cellStyle name="Accent4 - 20%" xfId="223"/>
    <cellStyle name="Accent4 - 40%" xfId="224"/>
    <cellStyle name="好_津补贴保障测算(5.21)" xfId="225"/>
    <cellStyle name="Accent4 - 60%" xfId="226"/>
    <cellStyle name="Accent4_县，市14.5月简析" xfId="227"/>
    <cellStyle name="Accent5" xfId="228"/>
    <cellStyle name="Accent5 - 20%" xfId="229"/>
    <cellStyle name="Accent5 - 40%" xfId="230"/>
    <cellStyle name="Accent5 - 60%" xfId="231"/>
    <cellStyle name="Accent5_县，市14.5月简析" xfId="232"/>
    <cellStyle name="Accent6" xfId="233"/>
    <cellStyle name="Accent6 - 20%" xfId="234"/>
    <cellStyle name="百_NJ17-37" xfId="235"/>
    <cellStyle name="百_NJ17-42" xfId="236"/>
    <cellStyle name="好_支出预算" xfId="237"/>
    <cellStyle name="Accent6 - 60%" xfId="238"/>
    <cellStyle name="Æõí¨" xfId="239"/>
    <cellStyle name="百_NJ18-38" xfId="240"/>
    <cellStyle name="百_NJ18-43" xfId="241"/>
    <cellStyle name="Ç§·" xfId="242"/>
    <cellStyle name="Ç§·öî»" xfId="243"/>
    <cellStyle name="差_2008年财政收支预算草案(1.4)_县，市14.5月简析" xfId="244"/>
    <cellStyle name="Ç§·öî»[0]" xfId="245"/>
    <cellStyle name="未定义" xfId="246"/>
    <cellStyle name="통화 [0]_BOILER-CO1" xfId="247"/>
    <cellStyle name="Ç§î»" xfId="248"/>
    <cellStyle name="Ç§î»·ö¸" xfId="249"/>
    <cellStyle name="Calc Currency (0)" xfId="250"/>
    <cellStyle name="ColLevel_0" xfId="251"/>
    <cellStyle name="百_NJ17-16" xfId="252"/>
    <cellStyle name="百_NJ17-21" xfId="253"/>
    <cellStyle name="Comma [0]" xfId="254"/>
    <cellStyle name="comma zerodec" xfId="255"/>
    <cellStyle name="통화_BOILER-CO1" xfId="256"/>
    <cellStyle name="Currency" xfId="257"/>
    <cellStyle name="Currency_04" xfId="258"/>
    <cellStyle name="Currency1" xfId="259"/>
    <cellStyle name="Date" xfId="260"/>
    <cellStyle name="千分位" xfId="261"/>
    <cellStyle name="Dollar (zero dec)" xfId="262"/>
    <cellStyle name="Fixed" xfId="263"/>
    <cellStyle name="百_NJ17-60" xfId="264"/>
    <cellStyle name="Grey" xfId="265"/>
    <cellStyle name="Header1" xfId="266"/>
    <cellStyle name="百" xfId="267"/>
    <cellStyle name="Header2" xfId="268"/>
    <cellStyle name="HEADING2" xfId="269"/>
    <cellStyle name="no dec" xfId="270"/>
    <cellStyle name="Norma,_laroux_4_营业在建 (2)_E21" xfId="271"/>
    <cellStyle name="Normal" xfId="272"/>
    <cellStyle name="Normal - Style1" xfId="273"/>
    <cellStyle name="Percent" xfId="274"/>
    <cellStyle name="Percent [2]" xfId="275"/>
    <cellStyle name="百_NJ18-04" xfId="276"/>
    <cellStyle name="RowLevel_0" xfId="277"/>
    <cellStyle name="Total" xfId="278"/>
    <cellStyle name="百_05" xfId="279"/>
    <cellStyle name="百_NJ09-03" xfId="280"/>
    <cellStyle name="常规_2007地方上报报表12.22" xfId="281"/>
    <cellStyle name="百_NJ09-04" xfId="282"/>
    <cellStyle name="百_NJ09-07" xfId="283"/>
    <cellStyle name="百_NJ18-34" xfId="284"/>
    <cellStyle name="百_NJ09-08" xfId="285"/>
    <cellStyle name="百_NJ17-07" xfId="286"/>
    <cellStyle name="百_NJ17-08" xfId="287"/>
    <cellStyle name="百_NJ17-11" xfId="288"/>
    <cellStyle name="百_NJ17-18" xfId="289"/>
    <cellStyle name="百_NJ17-23" xfId="290"/>
    <cellStyle name="常规 3" xfId="291"/>
    <cellStyle name="百_NJ17-19" xfId="292"/>
    <cellStyle name="常规 4" xfId="293"/>
    <cellStyle name="百_NJ17-27" xfId="294"/>
    <cellStyle name="百_NJ17-28" xfId="295"/>
    <cellStyle name="百_NJ17-33" xfId="296"/>
    <cellStyle name="常规 8" xfId="297"/>
    <cellStyle name="百_NJ17-34" xfId="298"/>
    <cellStyle name="差_支出预算_县，市14.5月简析" xfId="299"/>
    <cellStyle name="百_NJ17-35" xfId="300"/>
    <cellStyle name="百_NJ17-36" xfId="301"/>
    <cellStyle name="百_NJ17-39" xfId="302"/>
    <cellStyle name="百_NJ17-47" xfId="303"/>
    <cellStyle name="百_NJ17-54" xfId="304"/>
    <cellStyle name="百_NJ17-62" xfId="305"/>
    <cellStyle name="百_NJ18-01" xfId="306"/>
    <cellStyle name="百_NJ18-02" xfId="307"/>
    <cellStyle name="百_NJ18-03" xfId="308"/>
    <cellStyle name="百_NJ18-06" xfId="309"/>
    <cellStyle name="百_NJ18-11" xfId="310"/>
    <cellStyle name="百分比 2" xfId="311"/>
    <cellStyle name="表标题" xfId="312"/>
    <cellStyle name="差_20090629_县，市14.5月简析" xfId="313"/>
    <cellStyle name="差_2014年地方财政预算表（西平县五次）" xfId="314"/>
    <cellStyle name="差_2014年预算编制基数性数据" xfId="315"/>
    <cellStyle name="差_2014年预算编制基数性数据_县，市14.5月简析" xfId="316"/>
    <cellStyle name="差_sheet1" xfId="317"/>
    <cellStyle name="数字" xfId="318"/>
    <cellStyle name="差_sheet1_县，市14.5月简析" xfId="319"/>
    <cellStyle name="差_xc_县，市14.5月简析" xfId="320"/>
    <cellStyle name="差_津补贴保障测算(5.21)_县，市14.5月简析" xfId="321"/>
    <cellStyle name="差_省属监狱人员级别表(驻外)" xfId="322"/>
    <cellStyle name="好_2008年财政收支预算草案(1.4)_县，市14.5月简析" xfId="323"/>
    <cellStyle name="差_省属监狱人员级别表(驻外)_县，市14.5月简析" xfId="324"/>
    <cellStyle name="差_收入预算" xfId="325"/>
    <cellStyle name="差_收入预算_县，市14.5月简析" xfId="326"/>
    <cellStyle name="差_县，市14.5月简析" xfId="327"/>
    <cellStyle name="常" xfId="328"/>
    <cellStyle name="콤마 [0]_BOILER-CO1" xfId="329"/>
    <cellStyle name="常规 10" xfId="330"/>
    <cellStyle name="常规 11" xfId="331"/>
    <cellStyle name="常规 2 2" xfId="332"/>
    <cellStyle name="强调 3" xfId="333"/>
    <cellStyle name="常规 2_（西平）2015年地方预算表格--11项基金" xfId="334"/>
    <cellStyle name="常规 3 2" xfId="335"/>
    <cellStyle name="好_2008年财政收支预算草案(1.4)" xfId="336"/>
    <cellStyle name="好_20090629" xfId="337"/>
    <cellStyle name="好_2014年地方财政预算表（西平县五次）" xfId="338"/>
    <cellStyle name="好_2014年预算编制基数性数据" xfId="339"/>
    <cellStyle name="好_2014年预算编制基数性数据_县，市14.5月简析" xfId="340"/>
    <cellStyle name="好_xc" xfId="341"/>
    <cellStyle name="好_xc_县，市14.5月简析" xfId="342"/>
    <cellStyle name="好_省属监狱人员级别表(驻外)" xfId="343"/>
    <cellStyle name="好_收入预算" xfId="344"/>
    <cellStyle name="好_收入预算_县，市14.5月简析" xfId="345"/>
    <cellStyle name="好_支出预算_县，市14.5月简析" xfId="346"/>
    <cellStyle name="货币[" xfId="347"/>
    <cellStyle name="霓付_95" xfId="348"/>
    <cellStyle name="烹拳 [0]_95" xfId="349"/>
    <cellStyle name="烹拳_95" xfId="350"/>
    <cellStyle name="千" xfId="351"/>
    <cellStyle name="千_NJ09-05" xfId="352"/>
    <cellStyle name="千_NJ17-06" xfId="353"/>
    <cellStyle name="千_NJ17-24" xfId="354"/>
    <cellStyle name="千_NJ17-26" xfId="355"/>
    <cellStyle name="千位" xfId="356"/>
    <cellStyle name="千位[" xfId="357"/>
    <cellStyle name="千位[0]" xfId="358"/>
    <cellStyle name="千位_(人代会用)" xfId="359"/>
    <cellStyle name="千位分隔 2" xfId="360"/>
    <cellStyle name="千位分季_新建 Microsoft Excel 工作表" xfId="361"/>
    <cellStyle name="钎霖_4岿角利" xfId="362"/>
    <cellStyle name="强调 1" xfId="363"/>
    <cellStyle name="小数" xfId="364"/>
    <cellStyle name="样式 1" xfId="365"/>
    <cellStyle name="콤마_BOILER-CO1" xfId="366"/>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externalLink" Target="externalLinks/externalLink5.xml"/><Relationship Id="rId7" Type="http://schemas.openxmlformats.org/officeDocument/2006/relationships/externalLink" Target="externalLinks/externalLink4.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MARKET\2000Project\National%20Flood%20Warning\&#39547;&#39532;&#24215;\&#36164;&#23457;\WINDOWS\TEMP\MP-97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BSERVER\&#39044;&#31639;&#21496;\&#20849;&#20139;&#25968;&#25454;\&#21382;&#24180;&#20915;&#31639;\1996&#24180;\1996&#24180;&#20915;&#31639;&#27719;&#24635;\2021&#28246;&#21271;&#3046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WINDOWS.000\Desktop\&#25105;&#30340;&#20844;&#25991;&#21253;\&#36213;&#21746;&#36132;&#25991;&#20214;&#22841;\&#25253;&#3492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My%20Documents\&#25910;&#25903;&#30446;&#26631;\&#36130;&#25919;&#20379;&#20859;&#20154;&#21592;&#20449;&#24687;&#34920;\&#25945;&#32946;\&#27896;&#27700;&#22235;&#2001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各年度收费、罚没、专项收入.xls]Sheet3"/>
      <sheetName val="表二"/>
      <sheetName val="表五"/>
      <sheetName val="2012.2.2 (整合)"/>
      <sheetName val="2012.2.2"/>
      <sheetName val="全市结转"/>
      <sheetName val="提前告知数"/>
      <sheetName val="总人口"/>
      <sheetName val="基础编码"/>
      <sheetName val="省本级收入预计"/>
    </sheetNames>
    <sheetDataSet>
      <sheetData sheetId="0" refreshError="1"/>
      <sheetData sheetId="1" refreshError="1"/>
      <sheetData sheetId="2" refreshError="1"/>
      <sheetData sheetId="3" refreshError="1"/>
      <sheetData sheetId="4"/>
      <sheetData sheetId="5"/>
      <sheetData sheetId="6"/>
      <sheetData sheetId="7"/>
      <sheetData sheetId="8"/>
      <sheetData sheetId="9"/>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p-team 1"/>
      <sheetName val="Mp-team 3"/>
      <sheetName val="xxxxxx"/>
      <sheetName val="Mp-team 2"/>
      <sheetName val="Mp-team 4"/>
      <sheetName val="Mp-Automation College "/>
      <sheetName val="Mp-Project&amp;A.C."/>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Define"/>
      <sheetName val="C01-1"/>
    </sheetNames>
    <sheetDataSet>
      <sheetData sheetId="0"/>
      <sheetData sheetId="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四月份月报"/>
      <sheetName val="C01-1"/>
    </sheetNames>
    <sheetDataSet>
      <sheetData sheetId="0"/>
      <sheetData sheetId="1"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单位信息录入表"/>
      <sheetName val="人员信息录入表"/>
      <sheetName val="基础编码"/>
    </sheetNames>
    <sheetDataSet>
      <sheetData sheetId="0" refreshError="1"/>
      <sheetData sheetId="1" refreshError="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I655"/>
  <sheetViews>
    <sheetView showZeros="0" workbookViewId="0">
      <pane xSplit="2" ySplit="8" topLeftCell="C521" activePane="bottomRight" state="frozen"/>
      <selection/>
      <selection pane="topRight"/>
      <selection pane="bottomLeft"/>
      <selection pane="bottomRight" activeCell="A3" sqref="$A3:$XFD649"/>
    </sheetView>
  </sheetViews>
  <sheetFormatPr defaultColWidth="9" defaultRowHeight="27.95" customHeight="1"/>
  <cols>
    <col min="1" max="1" width="37" style="38" customWidth="1"/>
    <col min="2" max="2" width="13.25" style="39" customWidth="1"/>
    <col min="3" max="3" width="38.125" style="40" customWidth="1"/>
    <col min="4" max="16384" width="9" style="41"/>
  </cols>
  <sheetData>
    <row r="1" ht="37.5" customHeight="1" spans="1:3">
      <c r="A1" s="42" t="s">
        <v>0</v>
      </c>
      <c r="B1" s="43" t="s">
        <v>1</v>
      </c>
      <c r="C1" s="44" t="s">
        <v>2</v>
      </c>
    </row>
    <row r="2" customHeight="1" spans="1:3">
      <c r="A2" s="42" t="s">
        <v>3</v>
      </c>
      <c r="B2" s="45">
        <f>B3+B55+B76+B137+B175+B197+B270+B355+B395+B416+B513+B540+B562+B583+B599+B602+B618+B633+B649</f>
        <v>136142.637686</v>
      </c>
      <c r="C2" s="46"/>
    </row>
    <row r="3" s="35" customFormat="1" customHeight="1" spans="1:3">
      <c r="A3" s="7" t="s">
        <v>4</v>
      </c>
      <c r="B3" s="47">
        <f>B4+B7+B10+B13+B16+B19+B22+B25+B28+B31+B34+B37+B40+B43+B46+B49+B52</f>
        <v>113</v>
      </c>
      <c r="C3" s="48"/>
    </row>
    <row r="4" s="1" customFormat="1" customHeight="1" spans="1:3">
      <c r="A4" s="19" t="s">
        <v>5</v>
      </c>
      <c r="B4" s="11">
        <f>SUM(B5:B6)</f>
        <v>0</v>
      </c>
      <c r="C4" s="6"/>
    </row>
    <row r="5" s="1" customFormat="1" customHeight="1" spans="1:3">
      <c r="A5" s="4"/>
      <c r="B5" s="11"/>
      <c r="C5" s="12"/>
    </row>
    <row r="6" s="1" customFormat="1" customHeight="1" spans="1:3">
      <c r="A6" s="4"/>
      <c r="B6" s="11"/>
      <c r="C6" s="12"/>
    </row>
    <row r="7" s="1" customFormat="1" customHeight="1" spans="1:3">
      <c r="A7" s="19" t="s">
        <v>6</v>
      </c>
      <c r="B7" s="26">
        <f>SUM(B8:B9)</f>
        <v>0</v>
      </c>
      <c r="C7" s="6"/>
    </row>
    <row r="8" s="1" customFormat="1" customHeight="1" spans="1:3">
      <c r="A8" s="4"/>
      <c r="B8" s="11"/>
      <c r="C8" s="12"/>
    </row>
    <row r="9" s="1" customFormat="1" customHeight="1" spans="1:3">
      <c r="A9" s="4"/>
      <c r="B9" s="11"/>
      <c r="C9" s="12"/>
    </row>
    <row r="10" s="1" customFormat="1" customHeight="1" spans="1:3">
      <c r="A10" s="19" t="s">
        <v>7</v>
      </c>
      <c r="B10" s="11">
        <f>SUM(B11:B12)</f>
        <v>2.8</v>
      </c>
      <c r="C10" s="49"/>
    </row>
    <row r="11" s="1" customFormat="1" customHeight="1" spans="1:3">
      <c r="A11" s="50" t="s">
        <v>8</v>
      </c>
      <c r="B11" s="47">
        <v>2.8</v>
      </c>
      <c r="C11" s="51" t="s">
        <v>9</v>
      </c>
    </row>
    <row r="12" s="1" customFormat="1" customHeight="1" spans="1:3">
      <c r="A12" s="4"/>
      <c r="B12" s="11"/>
      <c r="C12" s="22"/>
    </row>
    <row r="13" s="1" customFormat="1" customHeight="1" spans="1:3">
      <c r="A13" s="19" t="s">
        <v>10</v>
      </c>
      <c r="B13" s="11">
        <f>SUM(B14:B15)</f>
        <v>0</v>
      </c>
      <c r="C13" s="49"/>
    </row>
    <row r="14" s="1" customFormat="1" customHeight="1" spans="1:3">
      <c r="A14" s="4"/>
      <c r="B14" s="11"/>
      <c r="C14" s="12"/>
    </row>
    <row r="15" s="1" customFormat="1" customHeight="1" spans="1:3">
      <c r="A15" s="4"/>
      <c r="B15" s="11"/>
      <c r="C15" s="12"/>
    </row>
    <row r="16" s="1" customFormat="1" customHeight="1" spans="1:3">
      <c r="A16" s="19" t="s">
        <v>11</v>
      </c>
      <c r="B16" s="11">
        <f>SUM(B17:B18)</f>
        <v>0</v>
      </c>
      <c r="C16" s="49"/>
    </row>
    <row r="17" s="1" customFormat="1" customHeight="1" spans="1:3">
      <c r="A17" s="4"/>
      <c r="B17" s="11"/>
      <c r="C17" s="49"/>
    </row>
    <row r="18" s="1" customFormat="1" customHeight="1" spans="1:3">
      <c r="A18" s="4"/>
      <c r="B18" s="11"/>
      <c r="C18" s="12"/>
    </row>
    <row r="19" s="1" customFormat="1" customHeight="1" spans="1:3">
      <c r="A19" s="19" t="s">
        <v>12</v>
      </c>
      <c r="B19" s="11">
        <f>SUM(B20:B21)</f>
        <v>6</v>
      </c>
      <c r="C19" s="12"/>
    </row>
    <row r="20" s="1" customFormat="1" customHeight="1" spans="1:3">
      <c r="A20" s="16" t="s">
        <v>12</v>
      </c>
      <c r="B20" s="15">
        <v>6</v>
      </c>
      <c r="C20" s="16" t="s">
        <v>13</v>
      </c>
    </row>
    <row r="21" s="1" customFormat="1" customHeight="1" spans="1:3">
      <c r="A21" s="4"/>
      <c r="B21" s="11"/>
      <c r="C21" s="12"/>
    </row>
    <row r="22" s="1" customFormat="1" customHeight="1" spans="1:3">
      <c r="A22" s="19" t="s">
        <v>14</v>
      </c>
      <c r="B22" s="11">
        <f>SUM(B23:B24)</f>
        <v>0</v>
      </c>
      <c r="C22" s="12"/>
    </row>
    <row r="23" s="1" customFormat="1" customHeight="1" spans="1:3">
      <c r="A23" s="4"/>
      <c r="B23" s="11"/>
      <c r="C23" s="12"/>
    </row>
    <row r="24" s="1" customFormat="1" customHeight="1" spans="1:3">
      <c r="A24" s="4"/>
      <c r="B24" s="11"/>
      <c r="C24" s="12"/>
    </row>
    <row r="25" s="1" customFormat="1" customHeight="1" spans="1:3">
      <c r="A25" s="19" t="s">
        <v>15</v>
      </c>
      <c r="B25" s="11">
        <f>SUM(B26:B27)</f>
        <v>0</v>
      </c>
      <c r="C25" s="12"/>
    </row>
    <row r="26" s="1" customFormat="1" customHeight="1" spans="1:3">
      <c r="A26" s="4"/>
      <c r="B26" s="11"/>
      <c r="C26" s="12"/>
    </row>
    <row r="27" s="1" customFormat="1" customHeight="1" spans="1:3">
      <c r="A27" s="4"/>
      <c r="B27" s="11"/>
      <c r="C27" s="12"/>
    </row>
    <row r="28" s="1" customFormat="1" customHeight="1" spans="1:3">
      <c r="A28" s="19" t="s">
        <v>16</v>
      </c>
      <c r="B28" s="11">
        <f>SUM(B29:B30)</f>
        <v>4.2</v>
      </c>
      <c r="C28" s="12"/>
    </row>
    <row r="29" s="1" customFormat="1" customHeight="1" spans="1:3">
      <c r="A29" s="52" t="s">
        <v>17</v>
      </c>
      <c r="B29" s="26">
        <v>6</v>
      </c>
      <c r="C29" s="53" t="s">
        <v>18</v>
      </c>
    </row>
    <row r="30" s="1" customFormat="1" customHeight="1" spans="1:3">
      <c r="A30" s="52" t="s">
        <v>17</v>
      </c>
      <c r="B30" s="26">
        <v>-1.8</v>
      </c>
      <c r="C30" s="53" t="s">
        <v>19</v>
      </c>
    </row>
    <row r="31" s="1" customFormat="1" customHeight="1" spans="1:3">
      <c r="A31" s="19" t="s">
        <v>20</v>
      </c>
      <c r="B31" s="11">
        <f>SUM(B32:B33)</f>
        <v>0</v>
      </c>
      <c r="C31" s="12"/>
    </row>
    <row r="32" s="1" customFormat="1" customHeight="1" spans="1:3">
      <c r="A32" s="4"/>
      <c r="B32" s="11"/>
      <c r="C32" s="12"/>
    </row>
    <row r="33" s="1" customFormat="1" customHeight="1" spans="1:3">
      <c r="A33" s="4"/>
      <c r="B33" s="11"/>
      <c r="C33" s="12"/>
    </row>
    <row r="34" s="1" customFormat="1" customHeight="1" spans="1:3">
      <c r="A34" s="19" t="s">
        <v>21</v>
      </c>
      <c r="B34" s="11">
        <f>SUM(B35:B36)</f>
        <v>0</v>
      </c>
      <c r="C34" s="12"/>
    </row>
    <row r="35" s="1" customFormat="1" customHeight="1" spans="1:3">
      <c r="A35" s="4"/>
      <c r="B35" s="11"/>
      <c r="C35" s="12"/>
    </row>
    <row r="36" s="1" customFormat="1" customHeight="1" spans="1:3">
      <c r="A36" s="4"/>
      <c r="B36" s="11"/>
      <c r="C36" s="12"/>
    </row>
    <row r="37" s="1" customFormat="1" customHeight="1" spans="1:3">
      <c r="A37" s="19" t="s">
        <v>22</v>
      </c>
      <c r="B37" s="11">
        <f>SUM(B38:B39)</f>
        <v>0</v>
      </c>
      <c r="C37" s="12"/>
    </row>
    <row r="38" s="1" customFormat="1" customHeight="1" spans="1:3">
      <c r="A38" s="4"/>
      <c r="B38" s="11"/>
      <c r="C38" s="12"/>
    </row>
    <row r="39" s="1" customFormat="1" customHeight="1" spans="1:3">
      <c r="A39" s="4"/>
      <c r="B39" s="11"/>
      <c r="C39" s="12"/>
    </row>
    <row r="40" s="1" customFormat="1" customHeight="1" spans="1:3">
      <c r="A40" s="19" t="s">
        <v>23</v>
      </c>
      <c r="B40" s="11">
        <f>SUM(B41:B42)</f>
        <v>0</v>
      </c>
      <c r="C40" s="12"/>
    </row>
    <row r="41" s="1" customFormat="1" customHeight="1" spans="1:3">
      <c r="A41" s="4"/>
      <c r="B41" s="11"/>
      <c r="C41" s="12"/>
    </row>
    <row r="42" s="1" customFormat="1" customHeight="1" spans="1:3">
      <c r="A42" s="4"/>
      <c r="B42" s="11"/>
      <c r="C42" s="12"/>
    </row>
    <row r="43" s="1" customFormat="1" customHeight="1" spans="1:3">
      <c r="A43" s="19" t="s">
        <v>24</v>
      </c>
      <c r="B43" s="11">
        <f>SUM(B44:B45)</f>
        <v>0</v>
      </c>
      <c r="C43" s="12"/>
    </row>
    <row r="44" s="1" customFormat="1" customHeight="1" spans="1:3">
      <c r="A44" s="4"/>
      <c r="B44" s="11"/>
      <c r="C44" s="12"/>
    </row>
    <row r="45" s="1" customFormat="1" customHeight="1" spans="1:3">
      <c r="A45" s="4"/>
      <c r="B45" s="11"/>
      <c r="C45" s="12"/>
    </row>
    <row r="46" s="1" customFormat="1" customHeight="1" spans="1:3">
      <c r="A46" s="19" t="s">
        <v>25</v>
      </c>
      <c r="B46" s="11">
        <f>SUM(B47:B48)</f>
        <v>0</v>
      </c>
      <c r="C46" s="12"/>
    </row>
    <row r="47" s="1" customFormat="1" customHeight="1" spans="1:3">
      <c r="A47" s="4"/>
      <c r="B47" s="11"/>
      <c r="C47" s="12"/>
    </row>
    <row r="48" s="1" customFormat="1" customHeight="1" spans="1:3">
      <c r="A48" s="4"/>
      <c r="B48" s="11"/>
      <c r="C48" s="12"/>
    </row>
    <row r="49" s="1" customFormat="1" customHeight="1" spans="1:3">
      <c r="A49" s="19" t="s">
        <v>26</v>
      </c>
      <c r="B49" s="11">
        <f>SUM(B50:B51)</f>
        <v>0</v>
      </c>
      <c r="C49" s="12"/>
    </row>
    <row r="50" s="1" customFormat="1" customHeight="1" spans="1:3">
      <c r="A50" s="4"/>
      <c r="B50" s="11"/>
      <c r="C50" s="12"/>
    </row>
    <row r="51" s="1" customFormat="1" customHeight="1" spans="1:3">
      <c r="A51" s="4"/>
      <c r="B51" s="11"/>
      <c r="C51" s="12"/>
    </row>
    <row r="52" s="1" customFormat="1" customHeight="1" spans="1:3">
      <c r="A52" s="19" t="s">
        <v>27</v>
      </c>
      <c r="B52" s="11">
        <f>SUM(B53:B54)</f>
        <v>100</v>
      </c>
      <c r="C52" s="12"/>
    </row>
    <row r="53" s="1" customFormat="1" customHeight="1" spans="1:3">
      <c r="A53" s="54" t="s">
        <v>28</v>
      </c>
      <c r="B53" s="55">
        <v>100</v>
      </c>
      <c r="C53" s="56" t="s">
        <v>29</v>
      </c>
    </row>
    <row r="54" s="1" customFormat="1" customHeight="1" spans="1:3">
      <c r="A54" s="4"/>
      <c r="B54" s="11"/>
      <c r="C54" s="49"/>
    </row>
    <row r="55" s="1" customFormat="1" customHeight="1" spans="1:3">
      <c r="A55" s="7" t="s">
        <v>30</v>
      </c>
      <c r="B55" s="11">
        <f>B56+B64+B67+B70+B73</f>
        <v>49.8679</v>
      </c>
      <c r="C55" s="12"/>
    </row>
    <row r="56" s="1" customFormat="1" customHeight="1" spans="1:3">
      <c r="A56" s="19" t="s">
        <v>31</v>
      </c>
      <c r="B56" s="11">
        <f>SUM(B57:B63)</f>
        <v>34.8679</v>
      </c>
      <c r="C56" s="12"/>
    </row>
    <row r="57" s="35" customFormat="1" customHeight="1" spans="1:3">
      <c r="A57" s="19">
        <v>20402</v>
      </c>
      <c r="B57" s="47"/>
      <c r="C57" s="57" t="s">
        <v>32</v>
      </c>
    </row>
    <row r="58" s="1" customFormat="1" customHeight="1" spans="1:3">
      <c r="A58" s="32" t="s">
        <v>33</v>
      </c>
      <c r="B58" s="15">
        <v>10</v>
      </c>
      <c r="C58" s="16" t="s">
        <v>34</v>
      </c>
    </row>
    <row r="59" s="1" customFormat="1" customHeight="1" spans="1:3">
      <c r="A59" s="32" t="s">
        <v>33</v>
      </c>
      <c r="B59" s="15">
        <v>1</v>
      </c>
      <c r="C59" s="16" t="s">
        <v>35</v>
      </c>
    </row>
    <row r="60" s="1" customFormat="1" customHeight="1" spans="1:3">
      <c r="A60" s="16" t="s">
        <v>36</v>
      </c>
      <c r="B60" s="15">
        <v>5.682</v>
      </c>
      <c r="C60" s="16" t="s">
        <v>37</v>
      </c>
    </row>
    <row r="61" s="1" customFormat="1" customHeight="1" spans="1:3">
      <c r="A61" s="16" t="s">
        <v>36</v>
      </c>
      <c r="B61" s="15">
        <v>18.1859</v>
      </c>
      <c r="C61" s="16" t="s">
        <v>38</v>
      </c>
    </row>
    <row r="62" s="1" customFormat="1" customHeight="1" spans="1:3">
      <c r="A62" s="32"/>
      <c r="B62" s="15"/>
      <c r="C62" s="16"/>
    </row>
    <row r="63" s="1" customFormat="1" customHeight="1" spans="1:3">
      <c r="A63" s="4"/>
      <c r="B63" s="11"/>
      <c r="C63" s="12"/>
    </row>
    <row r="64" s="1" customFormat="1" customHeight="1" spans="1:3">
      <c r="A64" s="19" t="s">
        <v>39</v>
      </c>
      <c r="B64" s="11">
        <f>SUM(B65:B66)</f>
        <v>0</v>
      </c>
      <c r="C64" s="12"/>
    </row>
    <row r="65" s="1" customFormat="1" customHeight="1" spans="1:3">
      <c r="A65" s="4"/>
      <c r="B65" s="11"/>
      <c r="C65" s="12"/>
    </row>
    <row r="66" s="1" customFormat="1" customHeight="1" spans="1:3">
      <c r="A66" s="4"/>
      <c r="B66" s="11"/>
      <c r="C66" s="12"/>
    </row>
    <row r="67" s="1" customFormat="1" customHeight="1" spans="1:3">
      <c r="A67" s="19" t="s">
        <v>40</v>
      </c>
      <c r="B67" s="11">
        <f>SUM(B68:B69)</f>
        <v>0</v>
      </c>
      <c r="C67" s="22"/>
    </row>
    <row r="68" s="1" customFormat="1" customHeight="1" spans="1:3">
      <c r="A68" s="4"/>
      <c r="B68" s="11"/>
      <c r="C68" s="12"/>
    </row>
    <row r="69" s="1" customFormat="1" customHeight="1" spans="1:3">
      <c r="A69" s="4"/>
      <c r="B69" s="11"/>
      <c r="C69" s="12"/>
    </row>
    <row r="70" s="1" customFormat="1" customHeight="1" spans="1:3">
      <c r="A70" s="19" t="s">
        <v>41</v>
      </c>
      <c r="B70" s="11">
        <f>SUM(B71:B72)</f>
        <v>15</v>
      </c>
      <c r="C70" s="12"/>
    </row>
    <row r="71" s="1" customFormat="1" customHeight="1" spans="1:3">
      <c r="A71" s="32" t="s">
        <v>42</v>
      </c>
      <c r="B71" s="15">
        <v>15</v>
      </c>
      <c r="C71" s="16" t="s">
        <v>43</v>
      </c>
    </row>
    <row r="72" s="1" customFormat="1" customHeight="1" spans="1:3">
      <c r="A72" s="4"/>
      <c r="B72" s="11"/>
      <c r="C72" s="12"/>
    </row>
    <row r="73" s="1" customFormat="1" customHeight="1" spans="1:3">
      <c r="A73" s="19" t="s">
        <v>44</v>
      </c>
      <c r="B73" s="11">
        <f>SUM(B74:B75)</f>
        <v>0</v>
      </c>
      <c r="C73" s="12"/>
    </row>
    <row r="74" s="1" customFormat="1" customHeight="1" spans="1:3">
      <c r="A74" s="4"/>
      <c r="B74" s="26"/>
      <c r="C74" s="27"/>
    </row>
    <row r="75" s="1" customFormat="1" customHeight="1" spans="1:3">
      <c r="A75" s="4"/>
      <c r="B75" s="26"/>
      <c r="C75" s="12"/>
    </row>
    <row r="76" s="35" customFormat="1" customHeight="1" spans="1:3">
      <c r="A76" s="7" t="s">
        <v>45</v>
      </c>
      <c r="B76" s="47">
        <f>B77+B80+B107+B115+B118+B121+B124+B127</f>
        <v>7456.13</v>
      </c>
      <c r="C76" s="9"/>
    </row>
    <row r="77" s="1" customFormat="1" customHeight="1" spans="1:3">
      <c r="A77" s="19" t="s">
        <v>46</v>
      </c>
      <c r="B77" s="26">
        <f>SUM(B78:B79)</f>
        <v>0</v>
      </c>
      <c r="C77" s="27"/>
    </row>
    <row r="78" s="1" customFormat="1" customHeight="1" spans="1:3">
      <c r="A78" s="4"/>
      <c r="B78" s="11"/>
      <c r="C78" s="23"/>
    </row>
    <row r="79" s="1" customFormat="1" customHeight="1" spans="1:3">
      <c r="A79" s="4"/>
      <c r="B79" s="11"/>
      <c r="C79" s="23"/>
    </row>
    <row r="80" s="1" customFormat="1" customHeight="1" spans="1:3">
      <c r="A80" s="19" t="s">
        <v>47</v>
      </c>
      <c r="B80" s="11">
        <f>SUM(B81:B106)</f>
        <v>6631.61</v>
      </c>
      <c r="C80" s="23"/>
    </row>
    <row r="81" s="1" customFormat="1" customHeight="1" spans="1:3">
      <c r="A81" s="4" t="s">
        <v>47</v>
      </c>
      <c r="B81" s="11">
        <v>1097.4</v>
      </c>
      <c r="C81" s="23" t="s">
        <v>48</v>
      </c>
    </row>
    <row r="82" s="1" customFormat="1" customHeight="1" spans="1:3">
      <c r="A82" s="4" t="s">
        <v>49</v>
      </c>
      <c r="B82" s="11">
        <v>120</v>
      </c>
      <c r="C82" s="12" t="s">
        <v>50</v>
      </c>
    </row>
    <row r="83" s="1" customFormat="1" customHeight="1" spans="1:3">
      <c r="A83" s="4" t="s">
        <v>49</v>
      </c>
      <c r="B83" s="11">
        <v>43.4</v>
      </c>
      <c r="C83" s="23" t="s">
        <v>51</v>
      </c>
    </row>
    <row r="84" s="1" customFormat="1" customHeight="1" spans="1:3">
      <c r="A84" s="4" t="s">
        <v>52</v>
      </c>
      <c r="B84" s="11">
        <v>597</v>
      </c>
      <c r="C84" s="23" t="s">
        <v>53</v>
      </c>
    </row>
    <row r="85" s="1" customFormat="1" customHeight="1" spans="1:3">
      <c r="A85" s="58">
        <v>2050299</v>
      </c>
      <c r="B85" s="21">
        <v>25</v>
      </c>
      <c r="C85" s="14" t="s">
        <v>54</v>
      </c>
    </row>
    <row r="86" s="1" customFormat="1" customHeight="1" spans="1:3">
      <c r="A86" s="59" t="s">
        <v>55</v>
      </c>
      <c r="B86" s="21">
        <v>50</v>
      </c>
      <c r="C86" s="14" t="s">
        <v>56</v>
      </c>
    </row>
    <row r="87" s="1" customFormat="1" customHeight="1" spans="1:3">
      <c r="A87" s="59" t="s">
        <v>47</v>
      </c>
      <c r="B87" s="21">
        <v>327</v>
      </c>
      <c r="C87" s="14" t="s">
        <v>57</v>
      </c>
    </row>
    <row r="88" s="1" customFormat="1" customHeight="1" spans="1:3">
      <c r="A88" s="14" t="s">
        <v>47</v>
      </c>
      <c r="B88" s="21">
        <v>123.6</v>
      </c>
      <c r="C88" s="14" t="s">
        <v>58</v>
      </c>
    </row>
    <row r="89" s="1" customFormat="1" customHeight="1" spans="1:3">
      <c r="A89" s="14" t="s">
        <v>47</v>
      </c>
      <c r="B89" s="21">
        <v>817.6</v>
      </c>
      <c r="C89" s="14" t="s">
        <v>59</v>
      </c>
    </row>
    <row r="90" s="1" customFormat="1" customHeight="1" spans="1:3">
      <c r="A90" s="16" t="s">
        <v>47</v>
      </c>
      <c r="B90" s="15">
        <v>189</v>
      </c>
      <c r="C90" s="16" t="s">
        <v>60</v>
      </c>
    </row>
    <row r="91" s="1" customFormat="1" customHeight="1" spans="1:3">
      <c r="A91" s="16" t="s">
        <v>61</v>
      </c>
      <c r="B91" s="15">
        <v>0.16</v>
      </c>
      <c r="C91" s="16" t="s">
        <v>62</v>
      </c>
    </row>
    <row r="92" s="1" customFormat="1" customHeight="1" spans="1:3">
      <c r="A92" s="16" t="s">
        <v>63</v>
      </c>
      <c r="B92" s="15">
        <v>248</v>
      </c>
      <c r="C92" s="16" t="s">
        <v>64</v>
      </c>
    </row>
    <row r="93" s="1" customFormat="1" customHeight="1" spans="1:3">
      <c r="A93" s="16" t="s">
        <v>52</v>
      </c>
      <c r="B93" s="15">
        <v>174</v>
      </c>
      <c r="C93" s="16" t="s">
        <v>65</v>
      </c>
    </row>
    <row r="94" s="1" customFormat="1" customHeight="1" spans="1:3">
      <c r="A94" s="60" t="s">
        <v>47</v>
      </c>
      <c r="B94" s="15">
        <v>43.5</v>
      </c>
      <c r="C94" s="16" t="s">
        <v>66</v>
      </c>
    </row>
    <row r="95" s="1" customFormat="1" customHeight="1" spans="1:9">
      <c r="A95" s="61" t="s">
        <v>47</v>
      </c>
      <c r="B95" s="62">
        <v>1437</v>
      </c>
      <c r="C95" s="63" t="s">
        <v>67</v>
      </c>
      <c r="D95" s="64"/>
      <c r="E95" s="64"/>
      <c r="F95" s="64"/>
      <c r="G95" s="64"/>
      <c r="H95" s="64"/>
      <c r="I95" s="64"/>
    </row>
    <row r="96" s="1" customFormat="1" customHeight="1" spans="1:9">
      <c r="A96" s="61" t="s">
        <v>47</v>
      </c>
      <c r="B96" s="62">
        <v>118</v>
      </c>
      <c r="C96" s="65" t="s">
        <v>68</v>
      </c>
      <c r="D96" s="64"/>
      <c r="E96" s="64"/>
      <c r="F96" s="64"/>
      <c r="G96" s="64"/>
      <c r="H96" s="64"/>
      <c r="I96" s="64"/>
    </row>
    <row r="97" s="1" customFormat="1" customHeight="1" spans="1:9">
      <c r="A97" s="61" t="s">
        <v>61</v>
      </c>
      <c r="B97" s="62">
        <v>850</v>
      </c>
      <c r="C97" s="63" t="s">
        <v>69</v>
      </c>
      <c r="D97" s="64"/>
      <c r="E97" s="64"/>
      <c r="F97" s="64"/>
      <c r="G97" s="64"/>
      <c r="H97" s="64"/>
      <c r="I97" s="64"/>
    </row>
    <row r="98" s="1" customFormat="1" customHeight="1" spans="1:9">
      <c r="A98" s="61" t="s">
        <v>61</v>
      </c>
      <c r="B98" s="62">
        <v>72.73</v>
      </c>
      <c r="C98" s="63" t="s">
        <v>70</v>
      </c>
      <c r="D98" s="64"/>
      <c r="E98" s="64"/>
      <c r="F98" s="64"/>
      <c r="G98" s="64"/>
      <c r="H98" s="64"/>
      <c r="I98" s="64"/>
    </row>
    <row r="99" s="1" customFormat="1" customHeight="1" spans="1:3">
      <c r="A99" s="50" t="s">
        <v>61</v>
      </c>
      <c r="B99" s="47">
        <v>237.5</v>
      </c>
      <c r="C99" s="51" t="s">
        <v>71</v>
      </c>
    </row>
    <row r="100" s="1" customFormat="1" customHeight="1" spans="1:9">
      <c r="A100" s="61">
        <v>2050204</v>
      </c>
      <c r="B100" s="62">
        <v>15.23</v>
      </c>
      <c r="C100" s="65" t="s">
        <v>72</v>
      </c>
      <c r="D100" s="64"/>
      <c r="E100" s="64"/>
      <c r="F100" s="64"/>
      <c r="G100" s="64"/>
      <c r="H100" s="64"/>
      <c r="I100" s="64"/>
    </row>
    <row r="101" s="1" customFormat="1" customHeight="1" spans="1:9">
      <c r="A101" s="61">
        <v>2050204</v>
      </c>
      <c r="B101" s="62">
        <v>7.63</v>
      </c>
      <c r="C101" s="65" t="s">
        <v>73</v>
      </c>
      <c r="D101" s="64"/>
      <c r="E101" s="64"/>
      <c r="F101" s="64"/>
      <c r="G101" s="64"/>
      <c r="H101" s="64"/>
      <c r="I101" s="64"/>
    </row>
    <row r="102" s="36" customFormat="1" ht="32.25" customHeight="1" spans="1:3">
      <c r="A102" s="14" t="s">
        <v>74</v>
      </c>
      <c r="B102" s="21">
        <v>62.7</v>
      </c>
      <c r="C102" s="14" t="s">
        <v>75</v>
      </c>
    </row>
    <row r="103" s="1" customFormat="1" customHeight="1" spans="1:3">
      <c r="A103" s="4"/>
      <c r="B103" s="11">
        <v>-12.84</v>
      </c>
      <c r="C103" s="14" t="s">
        <v>76</v>
      </c>
    </row>
    <row r="104" s="1" customFormat="1" customHeight="1" spans="1:3">
      <c r="A104" s="4"/>
      <c r="B104" s="11">
        <v>-12</v>
      </c>
      <c r="C104" s="17" t="s">
        <v>77</v>
      </c>
    </row>
    <row r="105" s="1" customFormat="1" customHeight="1" spans="1:3">
      <c r="A105" s="4"/>
      <c r="B105" s="11"/>
      <c r="C105" s="14"/>
    </row>
    <row r="106" s="1" customFormat="1" customHeight="1" spans="1:3">
      <c r="A106" s="4"/>
      <c r="B106" s="11"/>
      <c r="C106" s="14"/>
    </row>
    <row r="107" s="1" customFormat="1" customHeight="1" spans="1:3">
      <c r="A107" s="19" t="s">
        <v>78</v>
      </c>
      <c r="B107" s="11">
        <f>SUM(B108:B114)</f>
        <v>824.52</v>
      </c>
      <c r="C107" s="12"/>
    </row>
    <row r="108" s="1" customFormat="1" customHeight="1" spans="1:3">
      <c r="A108" s="66" t="s">
        <v>79</v>
      </c>
      <c r="B108" s="67">
        <v>550</v>
      </c>
      <c r="C108" s="66" t="s">
        <v>80</v>
      </c>
    </row>
    <row r="109" s="1" customFormat="1" customHeight="1" spans="1:3">
      <c r="A109" s="66" t="s">
        <v>81</v>
      </c>
      <c r="B109" s="67">
        <v>58</v>
      </c>
      <c r="C109" s="66" t="s">
        <v>82</v>
      </c>
    </row>
    <row r="110" s="1" customFormat="1" customHeight="1" spans="1:3">
      <c r="A110" s="60" t="s">
        <v>78</v>
      </c>
      <c r="B110" s="15">
        <v>14.37</v>
      </c>
      <c r="C110" s="16" t="s">
        <v>83</v>
      </c>
    </row>
    <row r="111" s="1" customFormat="1" customHeight="1" spans="1:3">
      <c r="A111" s="60" t="s">
        <v>78</v>
      </c>
      <c r="B111" s="15">
        <v>82.43</v>
      </c>
      <c r="C111" s="16" t="s">
        <v>84</v>
      </c>
    </row>
    <row r="112" s="1" customFormat="1" customHeight="1" spans="1:9">
      <c r="A112" s="61" t="s">
        <v>78</v>
      </c>
      <c r="B112" s="62">
        <v>100.18</v>
      </c>
      <c r="C112" s="65" t="s">
        <v>85</v>
      </c>
      <c r="D112" s="64"/>
      <c r="E112" s="64"/>
      <c r="F112" s="64"/>
      <c r="G112" s="64"/>
      <c r="H112" s="64"/>
      <c r="I112" s="64"/>
    </row>
    <row r="113" s="1" customFormat="1" customHeight="1" spans="1:9">
      <c r="A113" s="61" t="s">
        <v>78</v>
      </c>
      <c r="B113" s="62">
        <v>19.54</v>
      </c>
      <c r="C113" s="65" t="s">
        <v>86</v>
      </c>
      <c r="D113" s="64"/>
      <c r="E113" s="64"/>
      <c r="F113" s="64"/>
      <c r="G113" s="64"/>
      <c r="H113" s="64"/>
      <c r="I113" s="64"/>
    </row>
    <row r="114" s="1" customFormat="1" customHeight="1" spans="1:3">
      <c r="A114" s="4"/>
      <c r="B114" s="11"/>
      <c r="C114" s="12"/>
    </row>
    <row r="115" s="1" customFormat="1" customHeight="1" spans="1:3">
      <c r="A115" s="19" t="s">
        <v>87</v>
      </c>
      <c r="B115" s="11">
        <f>SUM(B116:B117)</f>
        <v>0</v>
      </c>
      <c r="C115" s="23"/>
    </row>
    <row r="116" s="1" customFormat="1" customHeight="1" spans="1:3">
      <c r="A116" s="4"/>
      <c r="B116" s="11"/>
      <c r="C116" s="23"/>
    </row>
    <row r="117" s="1" customFormat="1" customHeight="1" spans="1:3">
      <c r="A117" s="4"/>
      <c r="B117" s="11"/>
      <c r="C117" s="23"/>
    </row>
    <row r="118" s="1" customFormat="1" customHeight="1" spans="1:3">
      <c r="A118" s="19" t="s">
        <v>88</v>
      </c>
      <c r="B118" s="11">
        <f>SUM(B119:B120)</f>
        <v>0</v>
      </c>
      <c r="C118" s="23"/>
    </row>
    <row r="119" s="1" customFormat="1" customHeight="1" spans="1:3">
      <c r="A119" s="4"/>
      <c r="B119" s="11"/>
      <c r="C119" s="23"/>
    </row>
    <row r="120" s="1" customFormat="1" customHeight="1" spans="1:3">
      <c r="A120" s="4"/>
      <c r="B120" s="11"/>
      <c r="C120" s="23"/>
    </row>
    <row r="121" s="1" customFormat="1" customHeight="1" spans="1:3">
      <c r="A121" s="19" t="s">
        <v>89</v>
      </c>
      <c r="B121" s="11">
        <f>SUM(B122:B123)</f>
        <v>0</v>
      </c>
      <c r="C121" s="23"/>
    </row>
    <row r="122" s="1" customFormat="1" customHeight="1" spans="1:3">
      <c r="A122" s="4"/>
      <c r="B122" s="11"/>
      <c r="C122" s="23"/>
    </row>
    <row r="123" s="1" customFormat="1" customHeight="1" spans="1:3">
      <c r="A123" s="4"/>
      <c r="B123" s="26"/>
      <c r="C123" s="27"/>
    </row>
    <row r="124" s="1" customFormat="1" customHeight="1" spans="1:3">
      <c r="A124" s="19" t="s">
        <v>90</v>
      </c>
      <c r="B124" s="11">
        <f>SUM(B125:B126)</f>
        <v>0</v>
      </c>
      <c r="C124" s="12"/>
    </row>
    <row r="125" s="1" customFormat="1" customHeight="1" spans="1:3">
      <c r="A125" s="4"/>
      <c r="B125" s="11"/>
      <c r="C125" s="23"/>
    </row>
    <row r="126" s="1" customFormat="1" customHeight="1" spans="1:3">
      <c r="A126" s="4"/>
      <c r="B126" s="11"/>
      <c r="C126" s="12"/>
    </row>
    <row r="127" s="1" customFormat="1" customHeight="1" spans="1:3">
      <c r="A127" s="19" t="s">
        <v>91</v>
      </c>
      <c r="B127" s="11">
        <f>SUM(B128:B136)</f>
        <v>0</v>
      </c>
      <c r="C127" s="12"/>
    </row>
    <row r="128" s="1" customFormat="1" customHeight="1" spans="1:3">
      <c r="A128" s="4"/>
      <c r="B128" s="11"/>
      <c r="C128" s="12"/>
    </row>
    <row r="129" s="1" customFormat="1" customHeight="1" spans="1:3">
      <c r="A129" s="4"/>
      <c r="B129" s="11"/>
      <c r="C129" s="12"/>
    </row>
    <row r="130" s="1" customFormat="1" customHeight="1" spans="1:3">
      <c r="A130" s="4"/>
      <c r="B130" s="11"/>
      <c r="C130" s="12"/>
    </row>
    <row r="131" s="1" customFormat="1" customHeight="1" spans="1:3">
      <c r="A131" s="4"/>
      <c r="B131" s="11"/>
      <c r="C131" s="12"/>
    </row>
    <row r="132" s="1" customFormat="1" customHeight="1" spans="1:3">
      <c r="A132" s="4"/>
      <c r="B132" s="11"/>
      <c r="C132" s="12"/>
    </row>
    <row r="133" s="1" customFormat="1" customHeight="1" spans="1:3">
      <c r="A133" s="4"/>
      <c r="B133" s="11"/>
      <c r="C133" s="12"/>
    </row>
    <row r="134" s="1" customFormat="1" customHeight="1" spans="1:3">
      <c r="A134" s="4"/>
      <c r="B134" s="11"/>
      <c r="C134" s="12"/>
    </row>
    <row r="135" s="1" customFormat="1" customHeight="1" spans="1:3">
      <c r="A135" s="4"/>
      <c r="B135" s="11"/>
      <c r="C135" s="12"/>
    </row>
    <row r="136" s="1" customFormat="1" customHeight="1" spans="1:3">
      <c r="A136" s="4"/>
      <c r="B136" s="11"/>
      <c r="C136" s="12"/>
    </row>
    <row r="137" s="35" customFormat="1" customHeight="1" spans="1:3">
      <c r="A137" s="7" t="s">
        <v>92</v>
      </c>
      <c r="B137" s="47">
        <f>B138+B141+B144+B150+B158+B161+B164+B167+B170</f>
        <v>254.9</v>
      </c>
      <c r="C137" s="9"/>
    </row>
    <row r="138" s="1" customFormat="1" customHeight="1" spans="1:3">
      <c r="A138" s="19" t="s">
        <v>93</v>
      </c>
      <c r="B138" s="26">
        <f>SUM(B139:B140)</f>
        <v>0</v>
      </c>
      <c r="C138" s="12"/>
    </row>
    <row r="139" s="1" customFormat="1" customHeight="1" spans="1:3">
      <c r="A139" s="4"/>
      <c r="B139" s="11"/>
      <c r="C139" s="12"/>
    </row>
    <row r="140" s="1" customFormat="1" customHeight="1" spans="1:3">
      <c r="A140" s="4"/>
      <c r="B140" s="11"/>
      <c r="C140" s="12"/>
    </row>
    <row r="141" s="1" customFormat="1" customHeight="1" spans="1:3">
      <c r="A141" s="19" t="s">
        <v>94</v>
      </c>
      <c r="B141" s="26">
        <f>SUM(B142:B143)</f>
        <v>0</v>
      </c>
      <c r="C141" s="12"/>
    </row>
    <row r="142" s="1" customFormat="1" customHeight="1" spans="1:3">
      <c r="A142" s="4"/>
      <c r="B142" s="11"/>
      <c r="C142" s="12"/>
    </row>
    <row r="143" s="1" customFormat="1" customHeight="1" spans="1:3">
      <c r="A143" s="4"/>
      <c r="B143" s="26"/>
      <c r="C143" s="12"/>
    </row>
    <row r="144" s="1" customFormat="1" customHeight="1" spans="1:3">
      <c r="A144" s="19" t="s">
        <v>95</v>
      </c>
      <c r="B144" s="11">
        <f>SUM(B145:B149)</f>
        <v>35</v>
      </c>
      <c r="C144" s="12"/>
    </row>
    <row r="145" s="1" customFormat="1" customHeight="1" spans="1:3">
      <c r="A145" s="20" t="s">
        <v>96</v>
      </c>
      <c r="B145" s="21">
        <v>30</v>
      </c>
      <c r="C145" s="14" t="s">
        <v>97</v>
      </c>
    </row>
    <row r="146" s="1" customFormat="1" customHeight="1" spans="1:3">
      <c r="A146" s="16" t="s">
        <v>95</v>
      </c>
      <c r="B146" s="15">
        <v>5</v>
      </c>
      <c r="C146" s="16" t="s">
        <v>98</v>
      </c>
    </row>
    <row r="147" s="1" customFormat="1" customHeight="1" spans="1:3">
      <c r="A147" s="20"/>
      <c r="B147" s="21"/>
      <c r="C147" s="14"/>
    </row>
    <row r="148" s="1" customFormat="1" customHeight="1" spans="1:3">
      <c r="A148" s="20"/>
      <c r="B148" s="21"/>
      <c r="C148" s="14"/>
    </row>
    <row r="149" s="1" customFormat="1" customHeight="1" spans="1:3">
      <c r="A149" s="4"/>
      <c r="B149" s="11"/>
      <c r="C149" s="12"/>
    </row>
    <row r="150" s="1" customFormat="1" customHeight="1" spans="1:3">
      <c r="A150" s="19" t="s">
        <v>99</v>
      </c>
      <c r="B150" s="11">
        <f>SUM(B151:B157)</f>
        <v>214.9</v>
      </c>
      <c r="C150" s="12"/>
    </row>
    <row r="151" s="1" customFormat="1" customHeight="1" spans="1:3">
      <c r="A151" s="4">
        <v>20604</v>
      </c>
      <c r="B151" s="11">
        <v>45</v>
      </c>
      <c r="C151" s="12" t="s">
        <v>100</v>
      </c>
    </row>
    <row r="152" s="1" customFormat="1" customHeight="1" spans="1:3">
      <c r="A152" s="68" t="s">
        <v>101</v>
      </c>
      <c r="B152" s="21">
        <v>45</v>
      </c>
      <c r="C152" s="14" t="s">
        <v>102</v>
      </c>
    </row>
    <row r="153" s="1" customFormat="1" customHeight="1" spans="1:3">
      <c r="A153" s="58" t="s">
        <v>103</v>
      </c>
      <c r="B153" s="21">
        <v>55</v>
      </c>
      <c r="C153" s="14" t="s">
        <v>104</v>
      </c>
    </row>
    <row r="154" s="35" customFormat="1" customHeight="1" spans="1:3">
      <c r="A154" s="69" t="s">
        <v>103</v>
      </c>
      <c r="B154" s="70"/>
      <c r="C154" s="69" t="s">
        <v>105</v>
      </c>
    </row>
    <row r="155" s="1" customFormat="1" customHeight="1" spans="1:3">
      <c r="A155" s="16" t="s">
        <v>103</v>
      </c>
      <c r="B155" s="15">
        <f>69.9</f>
        <v>69.9</v>
      </c>
      <c r="C155" s="16" t="s">
        <v>106</v>
      </c>
    </row>
    <row r="156" s="1" customFormat="1" customHeight="1" spans="1:3">
      <c r="A156" s="16"/>
      <c r="B156" s="15"/>
      <c r="C156" s="16"/>
    </row>
    <row r="157" s="1" customFormat="1" customHeight="1" spans="1:3">
      <c r="A157" s="16"/>
      <c r="B157" s="15"/>
      <c r="C157" s="16"/>
    </row>
    <row r="158" s="1" customFormat="1" customHeight="1" spans="1:3">
      <c r="A158" s="19" t="s">
        <v>107</v>
      </c>
      <c r="B158" s="11">
        <f>SUM(B159:B160)</f>
        <v>0</v>
      </c>
      <c r="C158" s="12"/>
    </row>
    <row r="159" s="1" customFormat="1" customHeight="1" spans="1:3">
      <c r="A159" s="4"/>
      <c r="B159" s="11"/>
      <c r="C159" s="12"/>
    </row>
    <row r="160" s="1" customFormat="1" customHeight="1" spans="1:3">
      <c r="A160" s="4"/>
      <c r="B160" s="11"/>
      <c r="C160" s="12"/>
    </row>
    <row r="161" s="1" customFormat="1" customHeight="1" spans="1:3">
      <c r="A161" s="19" t="s">
        <v>108</v>
      </c>
      <c r="B161" s="11">
        <f>SUM(B162:B163)</f>
        <v>0</v>
      </c>
      <c r="C161" s="12"/>
    </row>
    <row r="162" s="1" customFormat="1" customHeight="1" spans="1:3">
      <c r="A162" s="4"/>
      <c r="B162" s="11"/>
      <c r="C162" s="12"/>
    </row>
    <row r="163" s="1" customFormat="1" customHeight="1" spans="1:3">
      <c r="A163" s="4"/>
      <c r="B163" s="11"/>
      <c r="C163" s="12"/>
    </row>
    <row r="164" s="1" customFormat="1" customHeight="1" spans="1:3">
      <c r="A164" s="19" t="s">
        <v>109</v>
      </c>
      <c r="B164" s="11">
        <f>SUM(B165:B166)</f>
        <v>5</v>
      </c>
      <c r="C164" s="12"/>
    </row>
    <row r="165" s="1" customFormat="1" customHeight="1" spans="1:3">
      <c r="A165" s="14" t="s">
        <v>110</v>
      </c>
      <c r="B165" s="21">
        <v>5</v>
      </c>
      <c r="C165" s="14" t="s">
        <v>111</v>
      </c>
    </row>
    <row r="166" s="1" customFormat="1" customHeight="1" spans="1:3">
      <c r="A166" s="4"/>
      <c r="B166" s="11"/>
      <c r="C166" s="12"/>
    </row>
    <row r="167" s="1" customFormat="1" customHeight="1" spans="1:3">
      <c r="A167" s="19" t="s">
        <v>112</v>
      </c>
      <c r="B167" s="11">
        <f>SUM(B168:B169)</f>
        <v>0</v>
      </c>
      <c r="C167" s="12"/>
    </row>
    <row r="168" s="1" customFormat="1" customHeight="1" spans="1:3">
      <c r="A168" s="4"/>
      <c r="B168" s="11"/>
      <c r="C168" s="12"/>
    </row>
    <row r="169" s="1" customFormat="1" customHeight="1" spans="1:3">
      <c r="A169" s="4"/>
      <c r="B169" s="11"/>
      <c r="C169" s="12"/>
    </row>
    <row r="170" s="1" customFormat="1" customHeight="1" spans="1:3">
      <c r="A170" s="19" t="s">
        <v>113</v>
      </c>
      <c r="B170" s="11">
        <f>SUM(B171:B174)</f>
        <v>0</v>
      </c>
      <c r="C170" s="12"/>
    </row>
    <row r="171" s="35" customFormat="1" customHeight="1" spans="1:3">
      <c r="A171" s="69" t="s">
        <v>114</v>
      </c>
      <c r="B171" s="70"/>
      <c r="C171" s="69" t="s">
        <v>115</v>
      </c>
    </row>
    <row r="172" s="1" customFormat="1" customHeight="1" spans="1:3">
      <c r="A172" s="16"/>
      <c r="B172" s="15"/>
      <c r="C172" s="16"/>
    </row>
    <row r="173" s="1" customFormat="1" customHeight="1" spans="1:3">
      <c r="A173" s="16"/>
      <c r="B173" s="15"/>
      <c r="C173" s="16"/>
    </row>
    <row r="174" s="1" customFormat="1" customHeight="1" spans="1:3">
      <c r="A174" s="4"/>
      <c r="B174" s="11"/>
      <c r="C174" s="12"/>
    </row>
    <row r="175" s="35" customFormat="1" customHeight="1" spans="1:3">
      <c r="A175" s="7" t="s">
        <v>116</v>
      </c>
      <c r="B175" s="47">
        <f>B176+B182+B185+B191+B194</f>
        <v>444.54</v>
      </c>
      <c r="C175" s="9"/>
    </row>
    <row r="176" s="1" customFormat="1" customHeight="1" spans="1:3">
      <c r="A176" s="19" t="s">
        <v>117</v>
      </c>
      <c r="B176" s="26">
        <f>SUM(B177:B181)</f>
        <v>264.54</v>
      </c>
      <c r="C176" s="12"/>
    </row>
    <row r="177" s="1" customFormat="1" customHeight="1" spans="1:3">
      <c r="A177" s="32" t="s">
        <v>118</v>
      </c>
      <c r="B177" s="15">
        <v>9.5</v>
      </c>
      <c r="C177" s="16" t="s">
        <v>119</v>
      </c>
    </row>
    <row r="178" s="1" customFormat="1" customHeight="1" spans="1:3">
      <c r="A178" s="58" t="s">
        <v>120</v>
      </c>
      <c r="B178" s="21">
        <v>112.44</v>
      </c>
      <c r="C178" s="14" t="s">
        <v>121</v>
      </c>
    </row>
    <row r="179" s="1" customFormat="1" customHeight="1" spans="1:3">
      <c r="A179" s="16" t="s">
        <v>122</v>
      </c>
      <c r="B179" s="15">
        <v>130</v>
      </c>
      <c r="C179" s="16" t="s">
        <v>123</v>
      </c>
    </row>
    <row r="180" s="1" customFormat="1" customHeight="1" spans="1:3">
      <c r="A180" s="60" t="s">
        <v>124</v>
      </c>
      <c r="B180" s="15">
        <v>0.5</v>
      </c>
      <c r="C180" s="16" t="s">
        <v>125</v>
      </c>
    </row>
    <row r="181" s="1" customFormat="1" customHeight="1" spans="1:3">
      <c r="A181" s="58" t="s">
        <v>126</v>
      </c>
      <c r="B181" s="21">
        <v>12.1</v>
      </c>
      <c r="C181" s="14" t="s">
        <v>127</v>
      </c>
    </row>
    <row r="182" s="1" customFormat="1" customHeight="1" spans="1:3">
      <c r="A182" s="19" t="s">
        <v>128</v>
      </c>
      <c r="B182" s="11">
        <f>SUM(B183:B184)</f>
        <v>0</v>
      </c>
      <c r="C182" s="12"/>
    </row>
    <row r="183" s="1" customFormat="1" customHeight="1" spans="1:3">
      <c r="A183" s="4"/>
      <c r="B183" s="11"/>
      <c r="C183" s="12"/>
    </row>
    <row r="184" s="1" customFormat="1" customHeight="1" spans="1:3">
      <c r="A184" s="4"/>
      <c r="B184" s="11"/>
      <c r="C184" s="12"/>
    </row>
    <row r="185" s="1" customFormat="1" customHeight="1" spans="1:3">
      <c r="A185" s="19" t="s">
        <v>129</v>
      </c>
      <c r="B185" s="11">
        <f>SUM(B186:B190)</f>
        <v>60</v>
      </c>
      <c r="C185" s="12"/>
    </row>
    <row r="186" s="1" customFormat="1" customHeight="1" spans="1:3">
      <c r="A186" s="14" t="s">
        <v>130</v>
      </c>
      <c r="B186" s="21">
        <v>60</v>
      </c>
      <c r="C186" s="14" t="s">
        <v>131</v>
      </c>
    </row>
    <row r="187" s="1" customFormat="1" customHeight="1" spans="1:3">
      <c r="A187" s="14"/>
      <c r="B187" s="21"/>
      <c r="C187" s="14"/>
    </row>
    <row r="188" s="1" customFormat="1" customHeight="1" spans="1:3">
      <c r="A188" s="14"/>
      <c r="B188" s="21"/>
      <c r="C188" s="14"/>
    </row>
    <row r="189" s="1" customFormat="1" customHeight="1" spans="1:3">
      <c r="A189" s="14"/>
      <c r="B189" s="21"/>
      <c r="C189" s="14"/>
    </row>
    <row r="190" s="1" customFormat="1" customHeight="1" spans="1:3">
      <c r="A190" s="4"/>
      <c r="B190" s="11"/>
      <c r="C190" s="12"/>
    </row>
    <row r="191" s="1" customFormat="1" customHeight="1" spans="1:3">
      <c r="A191" s="19" t="s">
        <v>132</v>
      </c>
      <c r="B191" s="11">
        <f>SUM(B192:B193)</f>
        <v>120</v>
      </c>
      <c r="C191" s="12"/>
    </row>
    <row r="192" s="1" customFormat="1" customHeight="1" spans="1:3">
      <c r="A192" s="32" t="s">
        <v>133</v>
      </c>
      <c r="B192" s="15">
        <v>120</v>
      </c>
      <c r="C192" s="16" t="s">
        <v>134</v>
      </c>
    </row>
    <row r="193" s="1" customFormat="1" customHeight="1" spans="1:3">
      <c r="A193" s="4"/>
      <c r="B193" s="11"/>
      <c r="C193" s="12"/>
    </row>
    <row r="194" s="1" customFormat="1" customHeight="1" spans="1:3">
      <c r="A194" s="19" t="s">
        <v>135</v>
      </c>
      <c r="B194" s="26">
        <f>SUM(B195:B196)</f>
        <v>0</v>
      </c>
      <c r="C194" s="12"/>
    </row>
    <row r="195" s="1" customFormat="1" customHeight="1" spans="1:3">
      <c r="A195" s="4"/>
      <c r="B195" s="11"/>
      <c r="C195" s="12"/>
    </row>
    <row r="196" s="1" customFormat="1" customHeight="1" spans="1:3">
      <c r="A196" s="4"/>
      <c r="B196" s="11"/>
      <c r="C196" s="12"/>
    </row>
    <row r="197" s="35" customFormat="1" customHeight="1" spans="1:3">
      <c r="A197" s="7" t="s">
        <v>136</v>
      </c>
      <c r="B197" s="47">
        <f>B198+B201+B204+B211+B217+B223+B226+B232+B235+B238+B244+B250+B254+B260+B263+B266</f>
        <v>13586.22</v>
      </c>
      <c r="C197" s="9"/>
    </row>
    <row r="198" s="1" customFormat="1" customHeight="1" spans="1:3">
      <c r="A198" s="19" t="s">
        <v>137</v>
      </c>
      <c r="B198" s="26">
        <f>SUM(B199:B200)</f>
        <v>0</v>
      </c>
      <c r="C198" s="12"/>
    </row>
    <row r="199" s="1" customFormat="1" customHeight="1" spans="1:3">
      <c r="A199" s="19"/>
      <c r="B199" s="11"/>
      <c r="C199" s="12"/>
    </row>
    <row r="200" s="1" customFormat="1" customHeight="1" spans="1:3">
      <c r="A200" s="19"/>
      <c r="B200" s="11"/>
      <c r="C200" s="12"/>
    </row>
    <row r="201" s="1" customFormat="1" customHeight="1" spans="1:3">
      <c r="A201" s="19" t="s">
        <v>138</v>
      </c>
      <c r="B201" s="11">
        <f>SUM(B202:B203)</f>
        <v>0</v>
      </c>
      <c r="C201" s="12"/>
    </row>
    <row r="202" s="1" customFormat="1" customHeight="1" spans="1:3">
      <c r="A202" s="19"/>
      <c r="B202" s="26"/>
      <c r="C202" s="12"/>
    </row>
    <row r="203" s="1" customFormat="1" customHeight="1" spans="1:3">
      <c r="A203" s="4"/>
      <c r="B203" s="26"/>
      <c r="C203" s="27"/>
    </row>
    <row r="204" s="1" customFormat="1" customHeight="1" spans="1:3">
      <c r="A204" s="19" t="s">
        <v>139</v>
      </c>
      <c r="B204" s="11">
        <f>SUM(B205:B210)</f>
        <v>1103.14</v>
      </c>
      <c r="C204" s="23"/>
    </row>
    <row r="205" s="1" customFormat="1" customHeight="1" spans="1:3">
      <c r="A205" s="32" t="s">
        <v>140</v>
      </c>
      <c r="B205" s="15">
        <v>599.7</v>
      </c>
      <c r="C205" s="16" t="s">
        <v>141</v>
      </c>
    </row>
    <row r="206" s="1" customFormat="1" customHeight="1" spans="1:3">
      <c r="A206" s="16" t="s">
        <v>139</v>
      </c>
      <c r="B206" s="15">
        <v>503.44</v>
      </c>
      <c r="C206" s="16" t="s">
        <v>142</v>
      </c>
    </row>
    <row r="207" s="1" customFormat="1" customHeight="1" spans="1:3">
      <c r="A207" s="32"/>
      <c r="B207" s="15"/>
      <c r="C207" s="16"/>
    </row>
    <row r="208" s="1" customFormat="1" customHeight="1" spans="1:3">
      <c r="A208" s="32"/>
      <c r="B208" s="15"/>
      <c r="C208" s="16"/>
    </row>
    <row r="209" s="1" customFormat="1" customHeight="1" spans="1:3">
      <c r="A209" s="32"/>
      <c r="B209" s="15"/>
      <c r="C209" s="16"/>
    </row>
    <row r="210" s="1" customFormat="1" customHeight="1" spans="1:3">
      <c r="A210" s="16"/>
      <c r="B210" s="15"/>
      <c r="C210" s="16"/>
    </row>
    <row r="211" s="1" customFormat="1" customHeight="1" spans="1:3">
      <c r="A211" s="19" t="s">
        <v>143</v>
      </c>
      <c r="B211" s="26">
        <f>SUM(B212:B216)</f>
        <v>4185.78</v>
      </c>
      <c r="C211" s="12"/>
    </row>
    <row r="212" s="1" customFormat="1" customHeight="1" spans="1:3">
      <c r="A212" s="16" t="s">
        <v>143</v>
      </c>
      <c r="B212" s="15">
        <v>197.62</v>
      </c>
      <c r="C212" s="16" t="s">
        <v>144</v>
      </c>
    </row>
    <row r="213" s="1" customFormat="1" customHeight="1" spans="1:3">
      <c r="A213" s="16" t="s">
        <v>143</v>
      </c>
      <c r="B213" s="15">
        <v>1225.86</v>
      </c>
      <c r="C213" s="16" t="s">
        <v>145</v>
      </c>
    </row>
    <row r="214" s="1" customFormat="1" customHeight="1" spans="1:9">
      <c r="A214" s="61">
        <v>20808</v>
      </c>
      <c r="B214" s="62">
        <v>2703.4</v>
      </c>
      <c r="C214" s="65" t="s">
        <v>146</v>
      </c>
      <c r="D214" s="64"/>
      <c r="E214" s="64"/>
      <c r="F214" s="64"/>
      <c r="G214" s="64"/>
      <c r="H214" s="64"/>
      <c r="I214" s="64"/>
    </row>
    <row r="215" s="1" customFormat="1" customHeight="1" spans="1:3">
      <c r="A215" s="71" t="s">
        <v>147</v>
      </c>
      <c r="B215" s="15">
        <f>117.8-58.9</f>
        <v>58.9</v>
      </c>
      <c r="C215" s="16" t="s">
        <v>148</v>
      </c>
    </row>
    <row r="216" s="1" customFormat="1" customHeight="1" spans="1:3">
      <c r="A216" s="4"/>
      <c r="B216" s="11"/>
      <c r="C216" s="12"/>
    </row>
    <row r="217" s="1" customFormat="1" customHeight="1" spans="1:3">
      <c r="A217" s="19" t="s">
        <v>149</v>
      </c>
      <c r="B217" s="11">
        <f>SUM(B218:B222)</f>
        <v>297.01</v>
      </c>
      <c r="C217" s="23"/>
    </row>
    <row r="218" s="1" customFormat="1" customHeight="1" spans="1:3">
      <c r="A218" s="59" t="s">
        <v>150</v>
      </c>
      <c r="B218" s="21">
        <v>27.84</v>
      </c>
      <c r="C218" s="14" t="s">
        <v>151</v>
      </c>
    </row>
    <row r="219" s="1" customFormat="1" customHeight="1" spans="1:3">
      <c r="A219" s="16" t="s">
        <v>152</v>
      </c>
      <c r="B219" s="15">
        <v>72.17</v>
      </c>
      <c r="C219" s="16" t="s">
        <v>153</v>
      </c>
    </row>
    <row r="220" s="1" customFormat="1" customHeight="1" spans="1:3">
      <c r="A220" s="16" t="s">
        <v>152</v>
      </c>
      <c r="B220" s="15">
        <v>42</v>
      </c>
      <c r="C220" s="16" t="s">
        <v>154</v>
      </c>
    </row>
    <row r="221" s="1" customFormat="1" customHeight="1" spans="1:9">
      <c r="A221" s="61" t="s">
        <v>149</v>
      </c>
      <c r="B221" s="62">
        <v>155</v>
      </c>
      <c r="C221" s="63" t="s">
        <v>155</v>
      </c>
      <c r="D221" s="64"/>
      <c r="E221" s="64"/>
      <c r="F221" s="64"/>
      <c r="G221" s="64"/>
      <c r="H221" s="64"/>
      <c r="I221" s="64"/>
    </row>
    <row r="222" s="1" customFormat="1" customHeight="1" spans="1:3">
      <c r="A222" s="4"/>
      <c r="B222" s="11"/>
      <c r="C222" s="12"/>
    </row>
    <row r="223" s="1" customFormat="1" customHeight="1" spans="1:3">
      <c r="A223" s="72" t="s">
        <v>156</v>
      </c>
      <c r="B223" s="11">
        <f>SUM(B224:B225)</f>
        <v>0</v>
      </c>
      <c r="C223" s="12"/>
    </row>
    <row r="224" s="1" customFormat="1" customHeight="1" spans="1:3">
      <c r="A224" s="25"/>
      <c r="B224" s="11"/>
      <c r="C224" s="12"/>
    </row>
    <row r="225" s="1" customFormat="1" customHeight="1" spans="1:3">
      <c r="A225" s="73"/>
      <c r="B225" s="11"/>
      <c r="C225" s="12"/>
    </row>
    <row r="226" s="1" customFormat="1" customHeight="1" spans="1:3">
      <c r="A226" s="72" t="s">
        <v>157</v>
      </c>
      <c r="B226" s="11">
        <f>SUM(B227:B231)</f>
        <v>471.98</v>
      </c>
      <c r="C226" s="12"/>
    </row>
    <row r="227" s="1" customFormat="1" customHeight="1" spans="1:3">
      <c r="A227" s="4" t="s">
        <v>157</v>
      </c>
      <c r="B227" s="15">
        <v>13.32</v>
      </c>
      <c r="C227" s="12" t="s">
        <v>158</v>
      </c>
    </row>
    <row r="228" s="1" customFormat="1" customHeight="1" spans="1:3">
      <c r="A228" s="32" t="s">
        <v>159</v>
      </c>
      <c r="B228" s="15">
        <v>23.4</v>
      </c>
      <c r="C228" s="16" t="s">
        <v>160</v>
      </c>
    </row>
    <row r="229" s="1" customFormat="1" customHeight="1" spans="1:3">
      <c r="A229" s="71" t="s">
        <v>157</v>
      </c>
      <c r="B229" s="15">
        <v>10.01</v>
      </c>
      <c r="C229" s="16" t="s">
        <v>161</v>
      </c>
    </row>
    <row r="230" s="1" customFormat="1" customHeight="1" spans="1:3">
      <c r="A230" s="74" t="s">
        <v>162</v>
      </c>
      <c r="B230" s="21">
        <f>597.17-185</f>
        <v>412.17</v>
      </c>
      <c r="C230" s="14" t="s">
        <v>163</v>
      </c>
    </row>
    <row r="231" s="2" customFormat="1" ht="14.25" spans="1:3">
      <c r="A231" s="16" t="s">
        <v>157</v>
      </c>
      <c r="B231" s="15">
        <v>13.08</v>
      </c>
      <c r="C231" s="16" t="s">
        <v>164</v>
      </c>
    </row>
    <row r="232" s="1" customFormat="1" customHeight="1" spans="1:3">
      <c r="A232" s="19" t="s">
        <v>165</v>
      </c>
      <c r="B232" s="11">
        <f>SUM(B233:B234)</f>
        <v>0</v>
      </c>
      <c r="C232" s="12"/>
    </row>
    <row r="233" s="1" customFormat="1" customHeight="1" spans="1:3">
      <c r="A233" s="4"/>
      <c r="B233" s="11"/>
      <c r="C233" s="12"/>
    </row>
    <row r="234" s="1" customFormat="1" customHeight="1" spans="1:3">
      <c r="A234" s="4"/>
      <c r="B234" s="11"/>
      <c r="C234" s="12"/>
    </row>
    <row r="235" s="1" customFormat="1" customHeight="1" spans="1:3">
      <c r="A235" s="19" t="s">
        <v>166</v>
      </c>
      <c r="B235" s="11">
        <f>SUM(B236:B237)</f>
        <v>0</v>
      </c>
      <c r="C235" s="12"/>
    </row>
    <row r="236" s="1" customFormat="1" customHeight="1" spans="1:3">
      <c r="A236" s="4"/>
      <c r="B236" s="11"/>
      <c r="C236" s="12"/>
    </row>
    <row r="237" s="1" customFormat="1" customHeight="1" spans="1:3">
      <c r="A237" s="4"/>
      <c r="B237" s="11"/>
      <c r="C237" s="12"/>
    </row>
    <row r="238" s="1" customFormat="1" customHeight="1" spans="1:3">
      <c r="A238" s="19" t="s">
        <v>167</v>
      </c>
      <c r="B238" s="11">
        <f>SUM(B239:B243)</f>
        <v>7507.27</v>
      </c>
      <c r="C238" s="12"/>
    </row>
    <row r="239" s="1" customFormat="1" customHeight="1" spans="1:3">
      <c r="A239" s="16" t="s">
        <v>136</v>
      </c>
      <c r="B239" s="15">
        <v>1894.69</v>
      </c>
      <c r="C239" s="16" t="s">
        <v>168</v>
      </c>
    </row>
    <row r="240" s="1" customFormat="1" customHeight="1" spans="1:9">
      <c r="A240" s="61">
        <v>208</v>
      </c>
      <c r="B240" s="75">
        <v>5471</v>
      </c>
      <c r="C240" s="76" t="s">
        <v>169</v>
      </c>
      <c r="D240" s="64"/>
      <c r="E240" s="64"/>
      <c r="F240" s="64"/>
      <c r="G240" s="64"/>
      <c r="H240" s="64"/>
      <c r="I240" s="64"/>
    </row>
    <row r="241" s="1" customFormat="1" customHeight="1" spans="1:9">
      <c r="A241" s="61">
        <v>208</v>
      </c>
      <c r="B241" s="75">
        <v>56.43</v>
      </c>
      <c r="C241" s="76" t="s">
        <v>170</v>
      </c>
      <c r="D241" s="64"/>
      <c r="E241" s="64"/>
      <c r="F241" s="64"/>
      <c r="G241" s="64"/>
      <c r="H241" s="64"/>
      <c r="I241" s="64"/>
    </row>
    <row r="242" s="1" customFormat="1" customHeight="1" spans="1:9">
      <c r="A242" s="61">
        <v>208</v>
      </c>
      <c r="B242" s="75">
        <v>7.52</v>
      </c>
      <c r="C242" s="76" t="s">
        <v>171</v>
      </c>
      <c r="D242" s="64"/>
      <c r="E242" s="64"/>
      <c r="F242" s="64"/>
      <c r="G242" s="64"/>
      <c r="H242" s="64"/>
      <c r="I242" s="64"/>
    </row>
    <row r="243" s="1" customFormat="1" customHeight="1" spans="1:3">
      <c r="A243" s="4">
        <v>20819</v>
      </c>
      <c r="B243" s="75">
        <v>77.63</v>
      </c>
      <c r="C243" s="76" t="s">
        <v>172</v>
      </c>
    </row>
    <row r="244" s="1" customFormat="1" customHeight="1" spans="1:3">
      <c r="A244" s="19" t="s">
        <v>173</v>
      </c>
      <c r="B244" s="11">
        <f>SUM(B245:B249)</f>
        <v>1</v>
      </c>
      <c r="C244" s="23"/>
    </row>
    <row r="245" s="1" customFormat="1" customHeight="1" spans="1:3">
      <c r="A245" s="20" t="s">
        <v>174</v>
      </c>
      <c r="B245" s="21">
        <v>1</v>
      </c>
      <c r="C245" s="14" t="s">
        <v>175</v>
      </c>
    </row>
    <row r="246" s="1" customFormat="1" customHeight="1" spans="1:3">
      <c r="A246" s="16"/>
      <c r="B246" s="15"/>
      <c r="C246" s="16"/>
    </row>
    <row r="247" s="1" customFormat="1" customHeight="1" spans="1:3">
      <c r="A247" s="20"/>
      <c r="B247" s="21"/>
      <c r="C247" s="14"/>
    </row>
    <row r="248" s="1" customFormat="1" customHeight="1" spans="1:3">
      <c r="A248" s="20"/>
      <c r="B248" s="21"/>
      <c r="C248" s="14"/>
    </row>
    <row r="249" s="1" customFormat="1" customHeight="1" spans="1:3">
      <c r="A249" s="4"/>
      <c r="B249" s="11"/>
      <c r="C249" s="12"/>
    </row>
    <row r="250" s="1" customFormat="1" customHeight="1" spans="1:3">
      <c r="A250" s="19" t="s">
        <v>176</v>
      </c>
      <c r="B250" s="11">
        <f>SUM(B251:B253)</f>
        <v>0</v>
      </c>
      <c r="C250" s="12"/>
    </row>
    <row r="251" s="1" customFormat="1" customHeight="1" spans="1:3">
      <c r="A251" s="4"/>
      <c r="B251" s="11"/>
      <c r="C251" s="12"/>
    </row>
    <row r="252" s="1" customFormat="1" customHeight="1" spans="1:3">
      <c r="A252" s="4"/>
      <c r="B252" s="11"/>
      <c r="C252" s="12"/>
    </row>
    <row r="253" s="1" customFormat="1" customHeight="1" spans="1:3">
      <c r="A253" s="4"/>
      <c r="B253" s="11"/>
      <c r="C253" s="12"/>
    </row>
    <row r="254" s="1" customFormat="1" customHeight="1" spans="1:3">
      <c r="A254" s="19" t="s">
        <v>177</v>
      </c>
      <c r="B254" s="11">
        <f>SUM(B255:B259)</f>
        <v>0</v>
      </c>
      <c r="C254" s="12"/>
    </row>
    <row r="255" s="1" customFormat="1" customHeight="1" spans="1:3">
      <c r="A255" s="4"/>
      <c r="B255" s="11"/>
      <c r="C255" s="12"/>
    </row>
    <row r="256" s="1" customFormat="1" customHeight="1" spans="1:3">
      <c r="A256" s="4"/>
      <c r="B256" s="11"/>
      <c r="C256" s="12"/>
    </row>
    <row r="257" s="1" customFormat="1" customHeight="1" spans="1:3">
      <c r="A257" s="4"/>
      <c r="B257" s="11"/>
      <c r="C257" s="12"/>
    </row>
    <row r="258" s="1" customFormat="1" customHeight="1" spans="1:3">
      <c r="A258" s="4"/>
      <c r="B258" s="11"/>
      <c r="C258" s="12"/>
    </row>
    <row r="259" s="1" customFormat="1" customHeight="1" spans="1:3">
      <c r="A259" s="4"/>
      <c r="B259" s="11"/>
      <c r="C259" s="12"/>
    </row>
    <row r="260" s="1" customFormat="1" customHeight="1" spans="1:3">
      <c r="A260" s="19" t="s">
        <v>178</v>
      </c>
      <c r="B260" s="11">
        <f>SUM(B261:B262)</f>
        <v>0</v>
      </c>
      <c r="C260" s="22"/>
    </row>
    <row r="261" s="1" customFormat="1" customHeight="1" spans="1:3">
      <c r="A261" s="4"/>
      <c r="B261" s="11"/>
      <c r="C261" s="12"/>
    </row>
    <row r="262" s="1" customFormat="1" customHeight="1" spans="1:3">
      <c r="A262" s="4"/>
      <c r="B262" s="11"/>
      <c r="C262" s="12"/>
    </row>
    <row r="263" s="1" customFormat="1" customHeight="1" spans="1:3">
      <c r="A263" s="19" t="s">
        <v>179</v>
      </c>
      <c r="B263" s="11">
        <f>SUM(B264:B265)</f>
        <v>0</v>
      </c>
      <c r="C263" s="12"/>
    </row>
    <row r="264" s="1" customFormat="1" customHeight="1" spans="1:3">
      <c r="A264" s="4"/>
      <c r="B264" s="11"/>
      <c r="C264" s="12"/>
    </row>
    <row r="265" s="1" customFormat="1" customHeight="1" spans="1:3">
      <c r="A265" s="4"/>
      <c r="B265" s="11"/>
      <c r="C265" s="12"/>
    </row>
    <row r="266" s="1" customFormat="1" customHeight="1" spans="1:3">
      <c r="A266" s="19" t="s">
        <v>180</v>
      </c>
      <c r="B266" s="11">
        <f>SUM(B267:B268)</f>
        <v>20.04</v>
      </c>
      <c r="C266" s="12"/>
    </row>
    <row r="267" s="1" customFormat="1" customHeight="1" spans="1:3">
      <c r="A267" s="71" t="s">
        <v>181</v>
      </c>
      <c r="B267" s="15">
        <v>0.6</v>
      </c>
      <c r="C267" s="16" t="s">
        <v>182</v>
      </c>
    </row>
    <row r="268" s="1" customFormat="1" customHeight="1" spans="1:3">
      <c r="A268" s="32" t="s">
        <v>183</v>
      </c>
      <c r="B268" s="15">
        <v>19.44</v>
      </c>
      <c r="C268" s="16" t="s">
        <v>184</v>
      </c>
    </row>
    <row r="269" s="1" customFormat="1" customHeight="1" spans="1:3">
      <c r="A269" s="25"/>
      <c r="B269" s="77"/>
      <c r="C269" s="22"/>
    </row>
    <row r="270" s="35" customFormat="1" customHeight="1" spans="1:3">
      <c r="A270" s="7" t="s">
        <v>185</v>
      </c>
      <c r="B270" s="47">
        <f>B271+B274+B286+B292+B304+B308+B324+B330+B333+B338+B347+B352</f>
        <v>11206.63</v>
      </c>
      <c r="C270" s="9"/>
    </row>
    <row r="271" s="1" customFormat="1" customHeight="1" spans="1:3">
      <c r="A271" s="19" t="s">
        <v>186</v>
      </c>
      <c r="B271" s="26">
        <f>SUM(B272:B273)</f>
        <v>0</v>
      </c>
      <c r="C271" s="12"/>
    </row>
    <row r="272" s="1" customFormat="1" customHeight="1" spans="1:3">
      <c r="A272" s="4"/>
      <c r="B272" s="11"/>
      <c r="C272" s="12"/>
    </row>
    <row r="273" s="1" customFormat="1" customHeight="1" spans="1:3">
      <c r="A273" s="4"/>
      <c r="B273" s="11"/>
      <c r="C273" s="12"/>
    </row>
    <row r="274" s="35" customFormat="1" customHeight="1" spans="1:3">
      <c r="A274" s="19" t="s">
        <v>187</v>
      </c>
      <c r="B274" s="8">
        <f>SUM(B275:B285)</f>
        <v>4582.2</v>
      </c>
      <c r="C274" s="9"/>
    </row>
    <row r="275" s="1" customFormat="1" customHeight="1" spans="1:3">
      <c r="A275" s="74" t="s">
        <v>188</v>
      </c>
      <c r="B275" s="21">
        <v>200</v>
      </c>
      <c r="C275" s="14" t="s">
        <v>189</v>
      </c>
    </row>
    <row r="276" s="1" customFormat="1" customHeight="1" spans="1:3">
      <c r="A276" s="20" t="s">
        <v>190</v>
      </c>
      <c r="B276" s="21">
        <v>4000</v>
      </c>
      <c r="C276" s="14" t="s">
        <v>191</v>
      </c>
    </row>
    <row r="277" s="1" customFormat="1" customHeight="1" spans="1:3">
      <c r="A277" s="16" t="s">
        <v>188</v>
      </c>
      <c r="B277" s="15">
        <v>6.7</v>
      </c>
      <c r="C277" s="16" t="s">
        <v>192</v>
      </c>
    </row>
    <row r="278" s="1" customFormat="1" customHeight="1" spans="1:3">
      <c r="A278" s="16" t="s">
        <v>187</v>
      </c>
      <c r="B278" s="15">
        <v>60</v>
      </c>
      <c r="C278" s="16" t="s">
        <v>193</v>
      </c>
    </row>
    <row r="279" s="1" customFormat="1" customHeight="1" spans="1:9">
      <c r="A279" s="61" t="s">
        <v>188</v>
      </c>
      <c r="B279" s="62">
        <v>240</v>
      </c>
      <c r="C279" s="65" t="s">
        <v>194</v>
      </c>
      <c r="D279" s="64"/>
      <c r="E279" s="64"/>
      <c r="F279" s="64"/>
      <c r="G279" s="64"/>
      <c r="H279" s="64"/>
      <c r="I279" s="64"/>
    </row>
    <row r="280" s="37" customFormat="1" ht="32.25" customHeight="1" spans="1:3">
      <c r="A280" s="50" t="s">
        <v>188</v>
      </c>
      <c r="B280" s="47">
        <v>75.5</v>
      </c>
      <c r="C280" s="51" t="s">
        <v>195</v>
      </c>
    </row>
    <row r="281" s="1" customFormat="1" customHeight="1" spans="1:3">
      <c r="A281" s="16"/>
      <c r="B281" s="15"/>
      <c r="C281" s="16"/>
    </row>
    <row r="282" s="1" customFormat="1" customHeight="1" spans="1:3">
      <c r="A282" s="16"/>
      <c r="B282" s="15"/>
      <c r="C282" s="16"/>
    </row>
    <row r="283" s="1" customFormat="1" customHeight="1" spans="1:3">
      <c r="A283" s="16"/>
      <c r="B283" s="15"/>
      <c r="C283" s="16"/>
    </row>
    <row r="284" s="1" customFormat="1" customHeight="1" spans="1:3">
      <c r="A284" s="16"/>
      <c r="B284" s="15"/>
      <c r="C284" s="16"/>
    </row>
    <row r="285" s="1" customFormat="1" customHeight="1" spans="1:3">
      <c r="A285" s="4"/>
      <c r="B285" s="11"/>
      <c r="C285" s="12"/>
    </row>
    <row r="286" s="35" customFormat="1" customHeight="1" spans="1:3">
      <c r="A286" s="19" t="s">
        <v>196</v>
      </c>
      <c r="B286" s="47">
        <f>SUM(B287:B291)</f>
        <v>822.77</v>
      </c>
      <c r="C286" s="57"/>
    </row>
    <row r="287" s="1" customFormat="1" customHeight="1" spans="1:3">
      <c r="A287" s="74" t="s">
        <v>197</v>
      </c>
      <c r="B287" s="21">
        <v>29.72</v>
      </c>
      <c r="C287" s="14" t="s">
        <v>189</v>
      </c>
    </row>
    <row r="288" s="1" customFormat="1" customHeight="1" spans="1:3">
      <c r="A288" s="59" t="s">
        <v>197</v>
      </c>
      <c r="B288" s="21">
        <v>9.25</v>
      </c>
      <c r="C288" s="14" t="s">
        <v>198</v>
      </c>
    </row>
    <row r="289" s="1" customFormat="1" customHeight="1" spans="1:9">
      <c r="A289" s="61" t="s">
        <v>197</v>
      </c>
      <c r="B289" s="62">
        <v>623.8</v>
      </c>
      <c r="C289" s="65" t="s">
        <v>199</v>
      </c>
      <c r="D289" s="64"/>
      <c r="E289" s="64"/>
      <c r="F289" s="64"/>
      <c r="G289" s="64"/>
      <c r="H289" s="64"/>
      <c r="I289" s="64"/>
    </row>
    <row r="290" s="2" customFormat="1" ht="14.25" spans="1:3">
      <c r="A290" s="60" t="s">
        <v>197</v>
      </c>
      <c r="B290" s="15">
        <v>160</v>
      </c>
      <c r="C290" s="16" t="s">
        <v>200</v>
      </c>
    </row>
    <row r="291" s="1" customFormat="1" customHeight="1" spans="1:3">
      <c r="A291" s="4"/>
      <c r="B291" s="11"/>
      <c r="C291" s="12"/>
    </row>
    <row r="292" s="35" customFormat="1" customHeight="1" spans="1:3">
      <c r="A292" s="19" t="s">
        <v>201</v>
      </c>
      <c r="B292" s="8">
        <f>SUM(B293:B303)</f>
        <v>3121.03</v>
      </c>
      <c r="C292" s="9"/>
    </row>
    <row r="293" s="1" customFormat="1" customHeight="1" spans="1:3">
      <c r="A293" s="68" t="s">
        <v>202</v>
      </c>
      <c r="B293" s="21">
        <v>110.74</v>
      </c>
      <c r="C293" s="14" t="s">
        <v>203</v>
      </c>
    </row>
    <row r="294" s="2" customFormat="1" ht="14.25" spans="1:3">
      <c r="A294" s="16" t="s">
        <v>204</v>
      </c>
      <c r="B294" s="15">
        <v>358.3</v>
      </c>
      <c r="C294" s="16" t="s">
        <v>205</v>
      </c>
    </row>
    <row r="295" s="1" customFormat="1" customHeight="1" spans="1:3">
      <c r="A295" s="16" t="s">
        <v>206</v>
      </c>
      <c r="B295" s="15">
        <v>184.26</v>
      </c>
      <c r="C295" s="16" t="s">
        <v>207</v>
      </c>
    </row>
    <row r="296" s="1" customFormat="1" customHeight="1" spans="1:3">
      <c r="A296" s="59" t="s">
        <v>206</v>
      </c>
      <c r="B296" s="21">
        <v>82.22</v>
      </c>
      <c r="C296" s="14" t="s">
        <v>208</v>
      </c>
    </row>
    <row r="297" s="1" customFormat="1" customHeight="1" spans="1:3">
      <c r="A297" s="74" t="s">
        <v>206</v>
      </c>
      <c r="B297" s="21">
        <v>8.05</v>
      </c>
      <c r="C297" s="14" t="s">
        <v>209</v>
      </c>
    </row>
    <row r="298" s="1" customFormat="1" customHeight="1" spans="1:3">
      <c r="A298" s="60" t="s">
        <v>204</v>
      </c>
      <c r="B298" s="15">
        <v>53.1</v>
      </c>
      <c r="C298" s="16" t="s">
        <v>210</v>
      </c>
    </row>
    <row r="299" s="1" customFormat="1" customHeight="1" spans="1:3">
      <c r="A299" s="60" t="s">
        <v>211</v>
      </c>
      <c r="B299" s="15">
        <v>8.92</v>
      </c>
      <c r="C299" s="16" t="s">
        <v>212</v>
      </c>
    </row>
    <row r="300" s="1" customFormat="1" customHeight="1" spans="1:9">
      <c r="A300" s="61" t="s">
        <v>204</v>
      </c>
      <c r="B300" s="62">
        <v>2083.9</v>
      </c>
      <c r="C300" s="65" t="s">
        <v>213</v>
      </c>
      <c r="D300" s="64"/>
      <c r="E300" s="64"/>
      <c r="F300" s="64"/>
      <c r="G300" s="64"/>
      <c r="H300" s="64"/>
      <c r="I300" s="64"/>
    </row>
    <row r="301" s="1" customFormat="1" customHeight="1" spans="1:9">
      <c r="A301" s="61" t="s">
        <v>206</v>
      </c>
      <c r="B301" s="62">
        <v>162</v>
      </c>
      <c r="C301" s="65" t="s">
        <v>214</v>
      </c>
      <c r="D301" s="64"/>
      <c r="E301" s="64"/>
      <c r="F301" s="64"/>
      <c r="G301" s="64"/>
      <c r="H301" s="64"/>
      <c r="I301" s="64"/>
    </row>
    <row r="302" s="1" customFormat="1" customHeight="1" spans="1:3">
      <c r="A302" s="16" t="s">
        <v>201</v>
      </c>
      <c r="B302" s="15">
        <v>69.54</v>
      </c>
      <c r="C302" s="16" t="s">
        <v>215</v>
      </c>
    </row>
    <row r="303" s="1" customFormat="1" customHeight="1" spans="1:3">
      <c r="A303" s="74"/>
      <c r="B303" s="21"/>
      <c r="C303" s="14"/>
    </row>
    <row r="304" s="35" customFormat="1" customHeight="1" spans="1:3">
      <c r="A304" s="19" t="s">
        <v>216</v>
      </c>
      <c r="B304" s="8">
        <f>SUM(B305:B307)</f>
        <v>30</v>
      </c>
      <c r="C304" s="9"/>
    </row>
    <row r="305" s="1" customFormat="1" customHeight="1" spans="1:9">
      <c r="A305" s="61" t="s">
        <v>217</v>
      </c>
      <c r="B305" s="62">
        <v>30</v>
      </c>
      <c r="C305" s="65" t="s">
        <v>214</v>
      </c>
      <c r="D305" s="64"/>
      <c r="E305" s="64"/>
      <c r="F305" s="64"/>
      <c r="G305" s="64"/>
      <c r="H305" s="64"/>
      <c r="I305" s="64"/>
    </row>
    <row r="306" s="1" customFormat="1" customHeight="1" spans="1:3">
      <c r="A306" s="4"/>
      <c r="B306" s="11"/>
      <c r="C306" s="12"/>
    </row>
    <row r="307" s="1" customFormat="1" customHeight="1" spans="1:3">
      <c r="A307" s="4"/>
      <c r="B307" s="11"/>
      <c r="C307" s="12"/>
    </row>
    <row r="308" s="1" customFormat="1" customHeight="1" spans="1:3">
      <c r="A308" s="19" t="s">
        <v>218</v>
      </c>
      <c r="B308" s="11">
        <f>SUM(B309:B323)</f>
        <v>1320.26</v>
      </c>
      <c r="C308" s="12"/>
    </row>
    <row r="309" s="1" customFormat="1" customHeight="1" spans="1:3">
      <c r="A309" s="74" t="s">
        <v>219</v>
      </c>
      <c r="B309" s="21">
        <v>42.56</v>
      </c>
      <c r="C309" s="14" t="s">
        <v>189</v>
      </c>
    </row>
    <row r="310" s="1" customFormat="1" customHeight="1" spans="1:3">
      <c r="A310" s="20" t="s">
        <v>219</v>
      </c>
      <c r="B310" s="21">
        <v>10.51</v>
      </c>
      <c r="C310" s="14" t="s">
        <v>220</v>
      </c>
    </row>
    <row r="311" s="1" customFormat="1" customHeight="1" spans="1:3">
      <c r="A311" s="59" t="s">
        <v>219</v>
      </c>
      <c r="B311" s="21">
        <v>25.5</v>
      </c>
      <c r="C311" s="14" t="s">
        <v>221</v>
      </c>
    </row>
    <row r="312" s="1" customFormat="1" customHeight="1" spans="1:3">
      <c r="A312" s="14" t="s">
        <v>219</v>
      </c>
      <c r="B312" s="21">
        <v>40.85</v>
      </c>
      <c r="C312" s="14" t="s">
        <v>222</v>
      </c>
    </row>
    <row r="313" s="2" customFormat="1" ht="14.25" spans="1:3">
      <c r="A313" s="16" t="s">
        <v>219</v>
      </c>
      <c r="B313" s="15">
        <v>304.54</v>
      </c>
      <c r="C313" s="16" t="s">
        <v>223</v>
      </c>
    </row>
    <row r="314" s="2" customFormat="1" ht="14.25" spans="1:3">
      <c r="A314" s="16" t="s">
        <v>219</v>
      </c>
      <c r="B314" s="15">
        <v>28.05</v>
      </c>
      <c r="C314" s="16" t="s">
        <v>224</v>
      </c>
    </row>
    <row r="315" s="1" customFormat="1" customHeight="1" spans="1:3">
      <c r="A315" s="16" t="s">
        <v>219</v>
      </c>
      <c r="B315" s="15">
        <v>23.25</v>
      </c>
      <c r="C315" s="16" t="s">
        <v>225</v>
      </c>
    </row>
    <row r="316" s="35" customFormat="1" customHeight="1" spans="1:3">
      <c r="A316" s="78" t="s">
        <v>226</v>
      </c>
      <c r="B316" s="70"/>
      <c r="C316" s="69" t="s">
        <v>227</v>
      </c>
    </row>
    <row r="317" s="1" customFormat="1" customHeight="1" spans="1:9">
      <c r="A317" s="61" t="s">
        <v>219</v>
      </c>
      <c r="B317" s="62">
        <v>659</v>
      </c>
      <c r="C317" s="65" t="s">
        <v>228</v>
      </c>
      <c r="D317" s="64"/>
      <c r="E317" s="64"/>
      <c r="F317" s="64"/>
      <c r="G317" s="64"/>
      <c r="H317" s="64"/>
      <c r="I317" s="64"/>
    </row>
    <row r="318" s="1" customFormat="1" customHeight="1" spans="1:9">
      <c r="A318" s="61" t="s">
        <v>219</v>
      </c>
      <c r="B318" s="62">
        <v>186</v>
      </c>
      <c r="C318" s="65" t="s">
        <v>229</v>
      </c>
      <c r="D318" s="64"/>
      <c r="E318" s="64"/>
      <c r="F318" s="64"/>
      <c r="G318" s="64"/>
      <c r="H318" s="64"/>
      <c r="I318" s="64"/>
    </row>
    <row r="319" s="1" customFormat="1" customHeight="1" spans="1:3">
      <c r="A319" s="16"/>
      <c r="B319" s="15"/>
      <c r="C319" s="16"/>
    </row>
    <row r="320" s="1" customFormat="1" customHeight="1" spans="1:3">
      <c r="A320" s="16"/>
      <c r="B320" s="15"/>
      <c r="C320" s="16"/>
    </row>
    <row r="321" s="1" customFormat="1" customHeight="1" spans="1:3">
      <c r="A321" s="16"/>
      <c r="B321" s="15"/>
      <c r="C321" s="16"/>
    </row>
    <row r="322" s="1" customFormat="1" customHeight="1" spans="1:3">
      <c r="A322" s="16"/>
      <c r="B322" s="15"/>
      <c r="C322" s="16"/>
    </row>
    <row r="323" s="1" customFormat="1" customHeight="1" spans="1:3">
      <c r="A323" s="4"/>
      <c r="B323" s="11"/>
      <c r="C323" s="12"/>
    </row>
    <row r="324" s="35" customFormat="1" customHeight="1" spans="1:3">
      <c r="A324" s="19" t="s">
        <v>230</v>
      </c>
      <c r="B324" s="8">
        <f>SUM(B325:B329)</f>
        <v>59</v>
      </c>
      <c r="C324" s="9"/>
    </row>
    <row r="325" s="1" customFormat="1" customHeight="1" spans="1:3">
      <c r="A325" s="32" t="s">
        <v>231</v>
      </c>
      <c r="B325" s="15">
        <v>9</v>
      </c>
      <c r="C325" s="32" t="s">
        <v>232</v>
      </c>
    </row>
    <row r="326" s="1" customFormat="1" customHeight="1" spans="1:3">
      <c r="A326" s="16" t="s">
        <v>230</v>
      </c>
      <c r="B326" s="15">
        <v>50</v>
      </c>
      <c r="C326" s="16" t="s">
        <v>209</v>
      </c>
    </row>
    <row r="327" s="1" customFormat="1" customHeight="1" spans="1:3">
      <c r="A327" s="16"/>
      <c r="B327" s="15"/>
      <c r="C327" s="16"/>
    </row>
    <row r="328" s="1" customFormat="1" customHeight="1" spans="1:3">
      <c r="A328" s="32"/>
      <c r="B328" s="15"/>
      <c r="C328" s="32"/>
    </row>
    <row r="329" s="1" customFormat="1" customHeight="1" spans="1:3">
      <c r="A329" s="4"/>
      <c r="B329" s="11"/>
      <c r="C329" s="12"/>
    </row>
    <row r="330" s="1" customFormat="1" customHeight="1" spans="1:3">
      <c r="A330" s="19" t="s">
        <v>233</v>
      </c>
      <c r="B330" s="26">
        <f>SUM(B331:B332)</f>
        <v>0</v>
      </c>
      <c r="C330" s="27"/>
    </row>
    <row r="331" s="1" customFormat="1" customHeight="1" spans="1:3">
      <c r="A331" s="4"/>
      <c r="B331" s="26"/>
      <c r="C331" s="12"/>
    </row>
    <row r="332" s="1" customFormat="1" customHeight="1" spans="1:3">
      <c r="A332" s="4"/>
      <c r="B332" s="26"/>
      <c r="C332" s="27"/>
    </row>
    <row r="333" s="35" customFormat="1" customHeight="1" spans="1:3">
      <c r="A333" s="19" t="s">
        <v>234</v>
      </c>
      <c r="B333" s="8">
        <f>SUM(B334:B337)</f>
        <v>182</v>
      </c>
      <c r="C333" s="9"/>
    </row>
    <row r="334" s="1" customFormat="1" customHeight="1" spans="1:3">
      <c r="A334" s="14" t="s">
        <v>235</v>
      </c>
      <c r="B334" s="21">
        <v>182</v>
      </c>
      <c r="C334" s="14" t="s">
        <v>236</v>
      </c>
    </row>
    <row r="335" s="1" customFormat="1" customHeight="1" spans="1:3">
      <c r="A335" s="14"/>
      <c r="B335" s="21"/>
      <c r="C335" s="14"/>
    </row>
    <row r="336" s="1" customFormat="1" customHeight="1" spans="1:3">
      <c r="A336" s="14"/>
      <c r="B336" s="21"/>
      <c r="C336" s="14"/>
    </row>
    <row r="337" s="1" customFormat="1" customHeight="1" spans="1:3">
      <c r="A337" s="4"/>
      <c r="B337" s="26"/>
      <c r="C337" s="12"/>
    </row>
    <row r="338" s="35" customFormat="1" customHeight="1" spans="1:3">
      <c r="A338" s="19" t="s">
        <v>237</v>
      </c>
      <c r="B338" s="8">
        <f>SUM(B339:B346)</f>
        <v>927.47</v>
      </c>
      <c r="C338" s="9"/>
    </row>
    <row r="339" s="2" customFormat="1" ht="14.25" spans="1:3">
      <c r="A339" s="16" t="s">
        <v>238</v>
      </c>
      <c r="B339" s="15">
        <v>6.2</v>
      </c>
      <c r="C339" s="16" t="s">
        <v>239</v>
      </c>
    </row>
    <row r="340" s="1" customFormat="1" customHeight="1" spans="1:3">
      <c r="A340" s="16" t="s">
        <v>240</v>
      </c>
      <c r="B340" s="15">
        <v>335.64</v>
      </c>
      <c r="C340" s="16" t="s">
        <v>241</v>
      </c>
    </row>
    <row r="341" s="1" customFormat="1" customHeight="1" spans="1:9">
      <c r="A341" s="61" t="s">
        <v>238</v>
      </c>
      <c r="B341" s="62">
        <v>25</v>
      </c>
      <c r="C341" s="65" t="s">
        <v>242</v>
      </c>
      <c r="D341" s="64"/>
      <c r="E341" s="64"/>
      <c r="F341" s="64"/>
      <c r="G341" s="64"/>
      <c r="H341" s="64"/>
      <c r="I341" s="64"/>
    </row>
    <row r="342" s="1" customFormat="1" customHeight="1" spans="1:9">
      <c r="A342" s="61" t="s">
        <v>240</v>
      </c>
      <c r="B342" s="62">
        <f>645-89</f>
        <v>556</v>
      </c>
      <c r="C342" s="65" t="s">
        <v>243</v>
      </c>
      <c r="D342" s="64"/>
      <c r="E342" s="64"/>
      <c r="F342" s="64"/>
      <c r="G342" s="64"/>
      <c r="H342" s="64"/>
      <c r="I342" s="64"/>
    </row>
    <row r="343" s="1" customFormat="1" customHeight="1" spans="1:3">
      <c r="A343" s="16" t="s">
        <v>240</v>
      </c>
      <c r="B343" s="15">
        <v>4.63</v>
      </c>
      <c r="C343" s="16" t="s">
        <v>239</v>
      </c>
    </row>
    <row r="344" s="1" customFormat="1" customHeight="1" spans="1:3">
      <c r="A344" s="4"/>
      <c r="B344" s="11"/>
      <c r="C344" s="12"/>
    </row>
    <row r="345" s="1" customFormat="1" customHeight="1" spans="1:3">
      <c r="A345" s="4"/>
      <c r="B345" s="11"/>
      <c r="C345" s="12"/>
    </row>
    <row r="346" s="1" customFormat="1" customHeight="1" spans="1:3">
      <c r="A346" s="4"/>
      <c r="B346" s="11"/>
      <c r="C346" s="12"/>
    </row>
    <row r="347" s="35" customFormat="1" customHeight="1" spans="1:3">
      <c r="A347" s="19" t="s">
        <v>244</v>
      </c>
      <c r="B347" s="8">
        <f>SUM(B348:B351)</f>
        <v>161.9</v>
      </c>
      <c r="C347" s="9"/>
    </row>
    <row r="348" s="1" customFormat="1" customHeight="1" spans="1:3">
      <c r="A348" s="16" t="s">
        <v>245</v>
      </c>
      <c r="B348" s="15">
        <v>42.9</v>
      </c>
      <c r="C348" s="16" t="s">
        <v>246</v>
      </c>
    </row>
    <row r="349" s="1" customFormat="1" customHeight="1" spans="1:9">
      <c r="A349" s="61" t="s">
        <v>244</v>
      </c>
      <c r="B349" s="62">
        <v>119</v>
      </c>
      <c r="C349" s="65" t="s">
        <v>247</v>
      </c>
      <c r="D349" s="64"/>
      <c r="E349" s="64"/>
      <c r="F349" s="64"/>
      <c r="G349" s="64"/>
      <c r="H349" s="64"/>
      <c r="I349" s="64"/>
    </row>
    <row r="350" s="1" customFormat="1" customHeight="1" spans="1:3">
      <c r="A350" s="4"/>
      <c r="B350" s="11"/>
      <c r="C350" s="12"/>
    </row>
    <row r="351" s="1" customFormat="1" customHeight="1" spans="1:3">
      <c r="A351" s="4"/>
      <c r="B351" s="26"/>
      <c r="C351" s="12"/>
    </row>
    <row r="352" s="1" customFormat="1" customHeight="1" spans="1:3">
      <c r="A352" s="19" t="s">
        <v>248</v>
      </c>
      <c r="B352" s="11">
        <f>SUM(B353:B354)</f>
        <v>0</v>
      </c>
      <c r="C352" s="12"/>
    </row>
    <row r="353" s="1" customFormat="1" customHeight="1" spans="1:3">
      <c r="A353" s="4"/>
      <c r="B353" s="11"/>
      <c r="C353" s="12"/>
    </row>
    <row r="354" s="1" customFormat="1" customHeight="1" spans="1:3">
      <c r="A354" s="4"/>
      <c r="B354" s="11"/>
      <c r="C354" s="12"/>
    </row>
    <row r="355" s="35" customFormat="1" customHeight="1" spans="1:3">
      <c r="A355" s="7" t="s">
        <v>249</v>
      </c>
      <c r="B355" s="47">
        <f>B356+B359+B362+B365+B368+B371+B374+B380+B383+B386+B389+B392</f>
        <v>1927.42</v>
      </c>
      <c r="C355" s="9"/>
    </row>
    <row r="356" s="1" customFormat="1" customHeight="1" spans="1:3">
      <c r="A356" s="19" t="s">
        <v>250</v>
      </c>
      <c r="B356" s="11">
        <f>SUM(B357:B358)</f>
        <v>0</v>
      </c>
      <c r="C356" s="12"/>
    </row>
    <row r="357" s="1" customFormat="1" customHeight="1" spans="1:3">
      <c r="A357" s="19"/>
      <c r="B357" s="11"/>
      <c r="C357" s="12"/>
    </row>
    <row r="358" s="1" customFormat="1" customHeight="1" spans="1:3">
      <c r="A358" s="19"/>
      <c r="B358" s="11"/>
      <c r="C358" s="12"/>
    </row>
    <row r="359" s="1" customFormat="1" customHeight="1" spans="1:3">
      <c r="A359" s="19" t="s">
        <v>251</v>
      </c>
      <c r="B359" s="11">
        <f>SUM(B360:B361)</f>
        <v>0</v>
      </c>
      <c r="C359" s="12"/>
    </row>
    <row r="360" s="1" customFormat="1" customHeight="1" spans="1:3">
      <c r="A360" s="19"/>
      <c r="B360" s="11"/>
      <c r="C360" s="12"/>
    </row>
    <row r="361" s="1" customFormat="1" customHeight="1" spans="1:3">
      <c r="A361" s="19"/>
      <c r="B361" s="11"/>
      <c r="C361" s="12"/>
    </row>
    <row r="362" s="35" customFormat="1" customHeight="1" spans="1:3">
      <c r="A362" s="19" t="s">
        <v>252</v>
      </c>
      <c r="B362" s="8">
        <f>SUM(B363:B364)</f>
        <v>1370</v>
      </c>
      <c r="C362" s="9"/>
    </row>
    <row r="363" s="1" customFormat="1" customHeight="1" spans="1:3">
      <c r="A363" s="32" t="s">
        <v>253</v>
      </c>
      <c r="B363" s="15">
        <v>1370</v>
      </c>
      <c r="C363" s="16" t="s">
        <v>254</v>
      </c>
    </row>
    <row r="364" s="1" customFormat="1" customHeight="1" spans="1:3">
      <c r="A364" s="19"/>
      <c r="B364" s="11"/>
      <c r="C364" s="22"/>
    </row>
    <row r="365" s="1" customFormat="1" customHeight="1" spans="1:3">
      <c r="A365" s="19" t="s">
        <v>255</v>
      </c>
      <c r="B365" s="11">
        <f>SUM(B366:B367)</f>
        <v>308.42</v>
      </c>
      <c r="C365" s="12"/>
    </row>
    <row r="366" s="1" customFormat="1" customHeight="1" spans="1:3">
      <c r="A366" s="16" t="s">
        <v>256</v>
      </c>
      <c r="B366" s="15">
        <v>254.42</v>
      </c>
      <c r="C366" s="16" t="s">
        <v>257</v>
      </c>
    </row>
    <row r="367" s="1" customFormat="1" customHeight="1" spans="1:3">
      <c r="A367" s="16" t="s">
        <v>256</v>
      </c>
      <c r="B367" s="11">
        <v>54</v>
      </c>
      <c r="C367" s="12" t="s">
        <v>258</v>
      </c>
    </row>
    <row r="368" s="1" customFormat="1" customHeight="1" spans="1:3">
      <c r="A368" s="19" t="s">
        <v>259</v>
      </c>
      <c r="B368" s="11">
        <f>SUM(B369:B370)</f>
        <v>0</v>
      </c>
      <c r="C368" s="12"/>
    </row>
    <row r="369" s="1" customFormat="1" customHeight="1" spans="1:3">
      <c r="A369" s="19"/>
      <c r="B369" s="11"/>
      <c r="C369" s="12"/>
    </row>
    <row r="370" s="1" customFormat="1" customHeight="1" spans="1:3">
      <c r="A370" s="19"/>
      <c r="B370" s="11"/>
      <c r="C370" s="12"/>
    </row>
    <row r="371" s="1" customFormat="1" customHeight="1" spans="1:3">
      <c r="A371" s="19" t="s">
        <v>260</v>
      </c>
      <c r="B371" s="11">
        <f>SUM(B372:B373)</f>
        <v>0</v>
      </c>
      <c r="C371" s="12"/>
    </row>
    <row r="372" s="1" customFormat="1" customHeight="1" spans="1:3">
      <c r="A372" s="19"/>
      <c r="B372" s="11"/>
      <c r="C372" s="12"/>
    </row>
    <row r="373" s="1" customFormat="1" customHeight="1" spans="1:3">
      <c r="A373" s="19"/>
      <c r="B373" s="11"/>
      <c r="C373" s="12"/>
    </row>
    <row r="374" s="35" customFormat="1" customHeight="1" spans="1:3">
      <c r="A374" s="19" t="s">
        <v>261</v>
      </c>
      <c r="B374" s="8">
        <f>SUM(B375:B379)</f>
        <v>249</v>
      </c>
      <c r="C374" s="9"/>
    </row>
    <row r="375" s="1" customFormat="1" customHeight="1" spans="1:3">
      <c r="A375" s="16" t="s">
        <v>262</v>
      </c>
      <c r="B375" s="15">
        <v>249</v>
      </c>
      <c r="C375" s="16" t="s">
        <v>263</v>
      </c>
    </row>
    <row r="376" s="1" customFormat="1" customHeight="1" spans="1:3">
      <c r="A376" s="16"/>
      <c r="B376" s="15"/>
      <c r="C376" s="16"/>
    </row>
    <row r="377" s="1" customFormat="1" customHeight="1" spans="1:3">
      <c r="A377" s="16"/>
      <c r="B377" s="15"/>
      <c r="C377" s="16"/>
    </row>
    <row r="378" s="1" customFormat="1" customHeight="1" spans="1:3">
      <c r="A378" s="16"/>
      <c r="B378" s="15"/>
      <c r="C378" s="16"/>
    </row>
    <row r="379" s="1" customFormat="1" customHeight="1" spans="1:3">
      <c r="A379" s="19"/>
      <c r="B379" s="11"/>
      <c r="C379" s="12"/>
    </row>
    <row r="380" s="1" customFormat="1" customHeight="1" spans="1:3">
      <c r="A380" s="19" t="s">
        <v>264</v>
      </c>
      <c r="B380" s="11">
        <f>SUM(B381:B382)</f>
        <v>0</v>
      </c>
      <c r="C380" s="12"/>
    </row>
    <row r="381" s="1" customFormat="1" customHeight="1" spans="1:3">
      <c r="A381" s="19"/>
      <c r="B381" s="26"/>
      <c r="C381" s="12"/>
    </row>
    <row r="382" s="1" customFormat="1" customHeight="1" spans="1:3">
      <c r="A382" s="19"/>
      <c r="B382" s="11"/>
      <c r="C382" s="12"/>
    </row>
    <row r="383" s="1" customFormat="1" customHeight="1" spans="1:3">
      <c r="A383" s="19" t="s">
        <v>265</v>
      </c>
      <c r="B383" s="11">
        <f>SUM(B384:B385)</f>
        <v>0</v>
      </c>
      <c r="C383" s="12"/>
    </row>
    <row r="384" s="1" customFormat="1" customHeight="1" spans="1:3">
      <c r="A384" s="19"/>
      <c r="B384" s="11"/>
      <c r="C384" s="12"/>
    </row>
    <row r="385" s="1" customFormat="1" customHeight="1" spans="1:3">
      <c r="A385" s="19"/>
      <c r="B385" s="11"/>
      <c r="C385" s="12"/>
    </row>
    <row r="386" s="1" customFormat="1" customHeight="1" spans="1:3">
      <c r="A386" s="19" t="s">
        <v>266</v>
      </c>
      <c r="B386" s="11">
        <f>SUM(B387:B388)</f>
        <v>0</v>
      </c>
      <c r="C386" s="12"/>
    </row>
    <row r="387" s="1" customFormat="1" customHeight="1" spans="1:3">
      <c r="A387" s="19"/>
      <c r="B387" s="11"/>
      <c r="C387" s="12"/>
    </row>
    <row r="388" s="1" customFormat="1" customHeight="1" spans="1:3">
      <c r="A388" s="19"/>
      <c r="B388" s="11"/>
      <c r="C388" s="12"/>
    </row>
    <row r="389" s="1" customFormat="1" customHeight="1" spans="1:3">
      <c r="A389" s="19" t="s">
        <v>267</v>
      </c>
      <c r="B389" s="11">
        <f>SUM(B390:B391)</f>
        <v>0</v>
      </c>
      <c r="C389" s="12"/>
    </row>
    <row r="390" s="1" customFormat="1" customHeight="1" spans="1:3">
      <c r="A390" s="19"/>
      <c r="B390" s="11"/>
      <c r="C390" s="12"/>
    </row>
    <row r="391" s="1" customFormat="1" customHeight="1" spans="1:3">
      <c r="A391" s="19"/>
      <c r="B391" s="11"/>
      <c r="C391" s="12"/>
    </row>
    <row r="392" s="1" customFormat="1" customHeight="1" spans="1:3">
      <c r="A392" s="19" t="s">
        <v>268</v>
      </c>
      <c r="B392" s="11">
        <f>SUM(B393:B394)</f>
        <v>0</v>
      </c>
      <c r="C392" s="12"/>
    </row>
    <row r="393" s="1" customFormat="1" customHeight="1" spans="1:3">
      <c r="A393" s="19"/>
      <c r="B393" s="11"/>
      <c r="C393" s="12"/>
    </row>
    <row r="394" s="1" customFormat="1" customHeight="1" spans="1:3">
      <c r="A394" s="19"/>
      <c r="B394" s="11"/>
      <c r="C394" s="12"/>
    </row>
    <row r="395" s="35" customFormat="1" customHeight="1" spans="1:3">
      <c r="A395" s="7" t="s">
        <v>269</v>
      </c>
      <c r="B395" s="8">
        <f>B396+B399+B402+B405+B410+B413</f>
        <v>54</v>
      </c>
      <c r="C395" s="9"/>
    </row>
    <row r="396" s="1" customFormat="1" customHeight="1" spans="1:3">
      <c r="A396" s="19" t="s">
        <v>270</v>
      </c>
      <c r="B396" s="11">
        <f>SUM(B397:B398)</f>
        <v>0</v>
      </c>
      <c r="C396" s="12"/>
    </row>
    <row r="397" s="1" customFormat="1" customHeight="1" spans="1:3">
      <c r="A397" s="58"/>
      <c r="B397" s="21"/>
      <c r="C397" s="14"/>
    </row>
    <row r="398" s="1" customFormat="1" customHeight="1" spans="1:3">
      <c r="A398" s="19"/>
      <c r="B398" s="11"/>
      <c r="C398" s="12"/>
    </row>
    <row r="399" s="1" customFormat="1" customHeight="1" spans="1:3">
      <c r="A399" s="19" t="s">
        <v>271</v>
      </c>
      <c r="B399" s="11">
        <f>SUM(B400:B401)</f>
        <v>0</v>
      </c>
      <c r="C399" s="12"/>
    </row>
    <row r="400" s="1" customFormat="1" customHeight="1" spans="1:3">
      <c r="A400" s="19"/>
      <c r="B400" s="11"/>
      <c r="C400" s="12"/>
    </row>
    <row r="401" s="1" customFormat="1" customHeight="1" spans="1:3">
      <c r="A401" s="19"/>
      <c r="B401" s="11"/>
      <c r="C401" s="12"/>
    </row>
    <row r="402" s="1" customFormat="1" customHeight="1" spans="1:3">
      <c r="A402" s="19" t="s">
        <v>272</v>
      </c>
      <c r="B402" s="11">
        <f>SUM(B403:B404)</f>
        <v>0</v>
      </c>
      <c r="C402" s="12"/>
    </row>
    <row r="403" s="1" customFormat="1" customHeight="1" spans="1:3">
      <c r="A403" s="19"/>
      <c r="B403" s="11"/>
      <c r="C403" s="12"/>
    </row>
    <row r="404" s="1" customFormat="1" customHeight="1" spans="1:3">
      <c r="A404" s="19"/>
      <c r="B404" s="11"/>
      <c r="C404" s="12"/>
    </row>
    <row r="405" s="1" customFormat="1" customHeight="1" spans="1:3">
      <c r="A405" s="19" t="s">
        <v>273</v>
      </c>
      <c r="B405" s="11">
        <f>SUM(B406:B409)</f>
        <v>54</v>
      </c>
      <c r="C405" s="12"/>
    </row>
    <row r="406" s="2" customFormat="1" ht="14.25" spans="1:3">
      <c r="A406" s="16" t="s">
        <v>274</v>
      </c>
      <c r="B406" s="15">
        <v>54</v>
      </c>
      <c r="C406" s="16" t="s">
        <v>275</v>
      </c>
    </row>
    <row r="407" s="2" customFormat="1" ht="14.25" spans="1:3">
      <c r="A407" s="16"/>
      <c r="B407" s="15"/>
      <c r="C407" s="16"/>
    </row>
    <row r="408" s="2" customFormat="1" ht="14.25" spans="1:3">
      <c r="A408" s="16"/>
      <c r="B408" s="15"/>
      <c r="C408" s="16"/>
    </row>
    <row r="409" s="1" customFormat="1" customHeight="1" spans="1:3">
      <c r="A409" s="19"/>
      <c r="B409" s="11"/>
      <c r="C409" s="12"/>
    </row>
    <row r="410" s="1" customFormat="1" customHeight="1" spans="1:3">
      <c r="A410" s="19" t="s">
        <v>276</v>
      </c>
      <c r="B410" s="11">
        <f>SUM(B411:B412)</f>
        <v>0</v>
      </c>
      <c r="C410" s="12"/>
    </row>
    <row r="411" s="1" customFormat="1" customHeight="1" spans="1:3">
      <c r="A411" s="4"/>
      <c r="B411" s="11"/>
      <c r="C411" s="12"/>
    </row>
    <row r="412" s="1" customFormat="1" customHeight="1" spans="1:3">
      <c r="A412" s="4"/>
      <c r="B412" s="11"/>
      <c r="C412" s="12"/>
    </row>
    <row r="413" s="1" customFormat="1" customHeight="1" spans="1:3">
      <c r="A413" s="19" t="s">
        <v>277</v>
      </c>
      <c r="B413" s="11">
        <f>SUM(B415:B415)</f>
        <v>0</v>
      </c>
      <c r="C413" s="12"/>
    </row>
    <row r="414" s="1" customFormat="1" customHeight="1" spans="1:3">
      <c r="A414" s="25"/>
      <c r="B414" s="77"/>
      <c r="C414" s="22"/>
    </row>
    <row r="415" s="1" customFormat="1" customHeight="1" spans="1:3">
      <c r="A415" s="4"/>
      <c r="B415" s="11"/>
      <c r="C415" s="12"/>
    </row>
    <row r="416" s="35" customFormat="1" customHeight="1" spans="1:3">
      <c r="A416" s="7" t="s">
        <v>278</v>
      </c>
      <c r="B416" s="47">
        <f>B417+B439+B457+B470+B483+B488+B499+B507+B510</f>
        <v>40193.745</v>
      </c>
      <c r="C416" s="9"/>
    </row>
    <row r="417" s="1" customFormat="1" customHeight="1" spans="1:3">
      <c r="A417" s="19" t="s">
        <v>279</v>
      </c>
      <c r="B417" s="11">
        <f>SUM(B418:B438)</f>
        <v>24653.865</v>
      </c>
      <c r="C417" s="12"/>
    </row>
    <row r="418" s="1" customFormat="1" customHeight="1" spans="1:3">
      <c r="A418" s="32" t="s">
        <v>280</v>
      </c>
      <c r="B418" s="15">
        <v>1962</v>
      </c>
      <c r="C418" s="16" t="s">
        <v>281</v>
      </c>
    </row>
    <row r="419" s="1" customFormat="1" customHeight="1" spans="1:3">
      <c r="A419" s="32" t="s">
        <v>280</v>
      </c>
      <c r="B419" s="15">
        <v>352</v>
      </c>
      <c r="C419" s="16" t="s">
        <v>282</v>
      </c>
    </row>
    <row r="420" s="1" customFormat="1" customHeight="1" spans="1:3">
      <c r="A420" s="32" t="s">
        <v>283</v>
      </c>
      <c r="B420" s="15">
        <v>2.9</v>
      </c>
      <c r="C420" s="16" t="s">
        <v>284</v>
      </c>
    </row>
    <row r="421" s="1" customFormat="1" customHeight="1" spans="1:3">
      <c r="A421" s="32" t="s">
        <v>285</v>
      </c>
      <c r="B421" s="15">
        <v>60</v>
      </c>
      <c r="C421" s="16" t="s">
        <v>284</v>
      </c>
    </row>
    <row r="422" s="1" customFormat="1" customHeight="1" spans="1:3">
      <c r="A422" s="14" t="s">
        <v>286</v>
      </c>
      <c r="B422" s="21">
        <v>130.8</v>
      </c>
      <c r="C422" s="14" t="s">
        <v>287</v>
      </c>
    </row>
    <row r="423" s="1" customFormat="1" customHeight="1" spans="1:3">
      <c r="A423" s="14" t="s">
        <v>279</v>
      </c>
      <c r="B423" s="21">
        <v>4</v>
      </c>
      <c r="C423" s="14" t="s">
        <v>288</v>
      </c>
    </row>
    <row r="424" s="1" customFormat="1" customHeight="1" spans="1:3">
      <c r="A424" s="16" t="s">
        <v>289</v>
      </c>
      <c r="B424" s="15">
        <v>42</v>
      </c>
      <c r="C424" s="16" t="s">
        <v>290</v>
      </c>
    </row>
    <row r="425" s="1" customFormat="1" customHeight="1" spans="1:3">
      <c r="A425" s="16" t="s">
        <v>289</v>
      </c>
      <c r="B425" s="15">
        <v>1939</v>
      </c>
      <c r="C425" s="16" t="s">
        <v>291</v>
      </c>
    </row>
    <row r="426" s="2" customFormat="1" ht="14.25" spans="1:3">
      <c r="A426" s="16" t="s">
        <v>292</v>
      </c>
      <c r="B426" s="15">
        <v>139.09</v>
      </c>
      <c r="C426" s="16" t="s">
        <v>293</v>
      </c>
    </row>
    <row r="427" s="2" customFormat="1" ht="14.25" spans="1:3">
      <c r="A427" s="16" t="s">
        <v>294</v>
      </c>
      <c r="B427" s="15">
        <v>1416.575</v>
      </c>
      <c r="C427" s="16" t="s">
        <v>295</v>
      </c>
    </row>
    <row r="428" s="2" customFormat="1" ht="14.25" spans="1:3">
      <c r="A428" s="16" t="s">
        <v>286</v>
      </c>
      <c r="B428" s="15">
        <v>133.9</v>
      </c>
      <c r="C428" s="16" t="s">
        <v>287</v>
      </c>
    </row>
    <row r="429" s="1" customFormat="1" customHeight="1" spans="1:3">
      <c r="A429" s="60" t="s">
        <v>279</v>
      </c>
      <c r="B429" s="15">
        <v>1515.2</v>
      </c>
      <c r="C429" s="16" t="s">
        <v>296</v>
      </c>
    </row>
    <row r="430" s="1" customFormat="1" customHeight="1" spans="1:3">
      <c r="A430" s="20" t="s">
        <v>297</v>
      </c>
      <c r="B430" s="21">
        <v>494</v>
      </c>
      <c r="C430" s="14" t="s">
        <v>298</v>
      </c>
    </row>
    <row r="431" s="1" customFormat="1" customHeight="1" spans="1:3">
      <c r="A431" s="20" t="s">
        <v>297</v>
      </c>
      <c r="B431" s="21">
        <v>3960</v>
      </c>
      <c r="C431" s="14" t="s">
        <v>299</v>
      </c>
    </row>
    <row r="432" s="1" customFormat="1" customHeight="1" spans="1:3">
      <c r="A432" s="16" t="s">
        <v>300</v>
      </c>
      <c r="B432" s="15">
        <v>250</v>
      </c>
      <c r="C432" s="16" t="s">
        <v>301</v>
      </c>
    </row>
    <row r="433" s="1" customFormat="1" customHeight="1" spans="1:3">
      <c r="A433" s="16" t="s">
        <v>300</v>
      </c>
      <c r="B433" s="15">
        <v>28.4</v>
      </c>
      <c r="C433" s="16" t="s">
        <v>302</v>
      </c>
    </row>
    <row r="434" s="1" customFormat="1" customHeight="1" spans="1:3">
      <c r="A434" s="16" t="s">
        <v>300</v>
      </c>
      <c r="B434" s="15">
        <v>162</v>
      </c>
      <c r="C434" s="16" t="s">
        <v>303</v>
      </c>
    </row>
    <row r="435" s="2" customFormat="1" ht="24" spans="1:3">
      <c r="A435" s="16" t="s">
        <v>279</v>
      </c>
      <c r="B435" s="15">
        <v>25</v>
      </c>
      <c r="C435" s="16" t="s">
        <v>304</v>
      </c>
    </row>
    <row r="436" s="2" customFormat="1" ht="14.25" spans="1:3">
      <c r="A436" s="16" t="s">
        <v>279</v>
      </c>
      <c r="B436" s="15">
        <v>50</v>
      </c>
      <c r="C436" s="16" t="s">
        <v>305</v>
      </c>
    </row>
    <row r="437" s="1" customFormat="1" customHeight="1" spans="1:9">
      <c r="A437" s="61" t="s">
        <v>300</v>
      </c>
      <c r="B437" s="62">
        <v>260</v>
      </c>
      <c r="C437" s="65" t="s">
        <v>306</v>
      </c>
      <c r="D437" s="64"/>
      <c r="E437" s="64"/>
      <c r="F437" s="64"/>
      <c r="G437" s="64"/>
      <c r="H437" s="64"/>
      <c r="I437" s="64"/>
    </row>
    <row r="438" s="1" customFormat="1" customHeight="1" spans="1:3">
      <c r="A438" s="58" t="s">
        <v>307</v>
      </c>
      <c r="B438" s="21">
        <v>11727</v>
      </c>
      <c r="C438" s="14" t="s">
        <v>308</v>
      </c>
    </row>
    <row r="439" s="35" customFormat="1" customHeight="1" spans="1:3">
      <c r="A439" s="19" t="s">
        <v>309</v>
      </c>
      <c r="B439" s="47">
        <f>SUM(B440:B456)</f>
        <v>841.84</v>
      </c>
      <c r="C439" s="9"/>
    </row>
    <row r="440" s="1" customFormat="1" customHeight="1" spans="1:3">
      <c r="A440" s="58" t="s">
        <v>310</v>
      </c>
      <c r="B440" s="21">
        <v>102.4</v>
      </c>
      <c r="C440" s="14" t="s">
        <v>311</v>
      </c>
    </row>
    <row r="441" s="1" customFormat="1" customHeight="1" spans="1:3">
      <c r="A441" s="58" t="s">
        <v>312</v>
      </c>
      <c r="B441" s="21">
        <v>9.54</v>
      </c>
      <c r="C441" s="14" t="s">
        <v>311</v>
      </c>
    </row>
    <row r="442" s="1" customFormat="1" customHeight="1" spans="1:3">
      <c r="A442" s="58" t="s">
        <v>313</v>
      </c>
      <c r="B442" s="21">
        <v>3</v>
      </c>
      <c r="C442" s="14" t="s">
        <v>311</v>
      </c>
    </row>
    <row r="443" s="1" customFormat="1" customHeight="1" spans="1:3">
      <c r="A443" s="58" t="s">
        <v>314</v>
      </c>
      <c r="B443" s="21">
        <v>375.46</v>
      </c>
      <c r="C443" s="14" t="s">
        <v>315</v>
      </c>
    </row>
    <row r="444" s="1" customFormat="1" customHeight="1" spans="1:3">
      <c r="A444" s="20" t="s">
        <v>316</v>
      </c>
      <c r="B444" s="21">
        <v>20</v>
      </c>
      <c r="C444" s="14" t="s">
        <v>317</v>
      </c>
    </row>
    <row r="445" s="1" customFormat="1" customHeight="1" spans="1:3">
      <c r="A445" s="14" t="s">
        <v>318</v>
      </c>
      <c r="B445" s="21">
        <v>59.49</v>
      </c>
      <c r="C445" s="14" t="s">
        <v>319</v>
      </c>
    </row>
    <row r="446" s="1" customFormat="1" customHeight="1" spans="1:3">
      <c r="A446" s="14" t="s">
        <v>320</v>
      </c>
      <c r="B446" s="21">
        <v>10</v>
      </c>
      <c r="C446" s="14" t="s">
        <v>321</v>
      </c>
    </row>
    <row r="447" s="1" customFormat="1" customHeight="1" spans="1:3">
      <c r="A447" s="14" t="s">
        <v>318</v>
      </c>
      <c r="B447" s="21">
        <v>15.9</v>
      </c>
      <c r="C447" s="14" t="s">
        <v>321</v>
      </c>
    </row>
    <row r="448" s="1" customFormat="1" customHeight="1" spans="1:3">
      <c r="A448" s="14" t="s">
        <v>322</v>
      </c>
      <c r="B448" s="21">
        <v>5</v>
      </c>
      <c r="C448" s="14" t="s">
        <v>323</v>
      </c>
    </row>
    <row r="449" s="1" customFormat="1" customHeight="1" spans="1:3">
      <c r="A449" s="16" t="s">
        <v>318</v>
      </c>
      <c r="B449" s="15">
        <v>236.51</v>
      </c>
      <c r="C449" s="16" t="s">
        <v>324</v>
      </c>
    </row>
    <row r="450" s="1" customFormat="1" customHeight="1" spans="1:3">
      <c r="A450" s="60" t="s">
        <v>312</v>
      </c>
      <c r="B450" s="15">
        <v>1.54</v>
      </c>
      <c r="C450" s="16" t="s">
        <v>324</v>
      </c>
    </row>
    <row r="451" s="1" customFormat="1" customHeight="1" spans="1:3">
      <c r="A451" s="60" t="s">
        <v>325</v>
      </c>
      <c r="B451" s="15">
        <v>1</v>
      </c>
      <c r="C451" s="16" t="s">
        <v>324</v>
      </c>
    </row>
    <row r="452" s="1" customFormat="1" customHeight="1" spans="1:3">
      <c r="A452" s="60" t="s">
        <v>325</v>
      </c>
      <c r="B452" s="15">
        <v>2</v>
      </c>
      <c r="C452" s="16" t="s">
        <v>326</v>
      </c>
    </row>
    <row r="453" s="1" customFormat="1" customHeight="1" spans="1:3">
      <c r="A453" s="14"/>
      <c r="B453" s="21"/>
      <c r="C453" s="14"/>
    </row>
    <row r="454" s="1" customFormat="1" customHeight="1" spans="1:3">
      <c r="A454" s="14"/>
      <c r="B454" s="21"/>
      <c r="C454" s="14"/>
    </row>
    <row r="455" s="1" customFormat="1" customHeight="1" spans="1:3">
      <c r="A455" s="14"/>
      <c r="B455" s="21"/>
      <c r="C455" s="14"/>
    </row>
    <row r="456" s="1" customFormat="1" customHeight="1" spans="1:3">
      <c r="A456" s="14"/>
      <c r="B456" s="21"/>
      <c r="C456" s="14"/>
    </row>
    <row r="457" s="35" customFormat="1" customHeight="1" spans="1:3">
      <c r="A457" s="19" t="s">
        <v>327</v>
      </c>
      <c r="B457" s="47">
        <f>SUM(B458:B469)</f>
        <v>6218</v>
      </c>
      <c r="C457" s="9"/>
    </row>
    <row r="458" s="1" customFormat="1" customHeight="1" spans="1:3">
      <c r="A458" s="20" t="s">
        <v>328</v>
      </c>
      <c r="B458" s="21">
        <v>2</v>
      </c>
      <c r="C458" s="14" t="s">
        <v>329</v>
      </c>
    </row>
    <row r="459" s="1" customFormat="1" customHeight="1" spans="1:3">
      <c r="A459" s="14" t="s">
        <v>330</v>
      </c>
      <c r="B459" s="21">
        <v>3500</v>
      </c>
      <c r="C459" s="14" t="s">
        <v>331</v>
      </c>
    </row>
    <row r="460" s="1" customFormat="1" customHeight="1" spans="1:3">
      <c r="A460" s="17" t="s">
        <v>332</v>
      </c>
      <c r="B460" s="15">
        <v>50</v>
      </c>
      <c r="C460" s="16" t="s">
        <v>333</v>
      </c>
    </row>
    <row r="461" s="2" customFormat="1" ht="14.25" spans="1:3">
      <c r="A461" s="16" t="s">
        <v>334</v>
      </c>
      <c r="B461" s="15">
        <v>25</v>
      </c>
      <c r="C461" s="16" t="s">
        <v>335</v>
      </c>
    </row>
    <row r="462" s="1" customFormat="1" customHeight="1" spans="1:3">
      <c r="A462" s="60" t="s">
        <v>336</v>
      </c>
      <c r="B462" s="15">
        <v>137</v>
      </c>
      <c r="C462" s="16" t="s">
        <v>337</v>
      </c>
    </row>
    <row r="463" s="1" customFormat="1" customHeight="1" spans="1:3">
      <c r="A463" s="16" t="s">
        <v>338</v>
      </c>
      <c r="B463" s="15">
        <v>10</v>
      </c>
      <c r="C463" s="16" t="s">
        <v>311</v>
      </c>
    </row>
    <row r="464" s="1" customFormat="1" customHeight="1" spans="1:9">
      <c r="A464" s="61" t="s">
        <v>336</v>
      </c>
      <c r="B464" s="79">
        <v>2400</v>
      </c>
      <c r="C464" s="65" t="s">
        <v>339</v>
      </c>
      <c r="D464" s="64"/>
      <c r="E464" s="64"/>
      <c r="F464" s="64"/>
      <c r="G464" s="64"/>
      <c r="H464" s="64"/>
      <c r="I464" s="64"/>
    </row>
    <row r="465" s="1" customFormat="1" customHeight="1" spans="1:9">
      <c r="A465" s="61" t="s">
        <v>336</v>
      </c>
      <c r="B465" s="79">
        <v>88</v>
      </c>
      <c r="C465" s="65" t="s">
        <v>340</v>
      </c>
      <c r="D465" s="64"/>
      <c r="E465" s="64"/>
      <c r="F465" s="64"/>
      <c r="G465" s="64"/>
      <c r="H465" s="64"/>
      <c r="I465" s="64"/>
    </row>
    <row r="466" s="1" customFormat="1" customHeight="1" spans="1:9">
      <c r="A466" s="61" t="s">
        <v>334</v>
      </c>
      <c r="B466" s="79">
        <v>6</v>
      </c>
      <c r="C466" s="65" t="s">
        <v>341</v>
      </c>
      <c r="D466" s="64"/>
      <c r="E466" s="64"/>
      <c r="F466" s="64"/>
      <c r="G466" s="64"/>
      <c r="H466" s="64"/>
      <c r="I466" s="64"/>
    </row>
    <row r="467" s="1" customFormat="1" customHeight="1" spans="1:3">
      <c r="A467" s="60"/>
      <c r="B467" s="15"/>
      <c r="C467" s="16"/>
    </row>
    <row r="468" s="1" customFormat="1" customHeight="1" spans="1:3">
      <c r="A468" s="60"/>
      <c r="B468" s="15"/>
      <c r="C468" s="16"/>
    </row>
    <row r="469" s="1" customFormat="1" customHeight="1" spans="1:3">
      <c r="A469" s="4"/>
      <c r="B469" s="26"/>
      <c r="C469" s="12"/>
    </row>
    <row r="470" s="35" customFormat="1" customHeight="1" spans="1:3">
      <c r="A470" s="19" t="s">
        <v>342</v>
      </c>
      <c r="B470" s="8">
        <f>SUM(B471:B482)</f>
        <v>4276</v>
      </c>
      <c r="C470" s="9"/>
    </row>
    <row r="471" s="1" customFormat="1" customHeight="1" spans="1:3">
      <c r="A471" s="32" t="s">
        <v>343</v>
      </c>
      <c r="B471" s="15">
        <v>1723</v>
      </c>
      <c r="C471" s="16" t="s">
        <v>344</v>
      </c>
    </row>
    <row r="472" s="1" customFormat="1" customHeight="1" spans="1:3">
      <c r="A472" s="32" t="s">
        <v>343</v>
      </c>
      <c r="B472" s="15">
        <v>1452</v>
      </c>
      <c r="C472" s="16" t="s">
        <v>345</v>
      </c>
    </row>
    <row r="473" s="1" customFormat="1" customHeight="1" spans="1:3">
      <c r="A473" s="32" t="s">
        <v>343</v>
      </c>
      <c r="B473" s="15">
        <v>50</v>
      </c>
      <c r="C473" s="16" t="s">
        <v>346</v>
      </c>
    </row>
    <row r="474" s="1" customFormat="1" customHeight="1" spans="1:3">
      <c r="A474" s="20" t="s">
        <v>343</v>
      </c>
      <c r="B474" s="21">
        <v>30</v>
      </c>
      <c r="C474" s="14" t="s">
        <v>347</v>
      </c>
    </row>
    <row r="475" s="1" customFormat="1" customHeight="1" spans="1:3">
      <c r="A475" s="20" t="s">
        <v>342</v>
      </c>
      <c r="B475" s="21">
        <v>623</v>
      </c>
      <c r="C475" s="14" t="s">
        <v>348</v>
      </c>
    </row>
    <row r="476" s="1" customFormat="1" customHeight="1" spans="1:3">
      <c r="A476" s="20" t="s">
        <v>342</v>
      </c>
      <c r="B476" s="21">
        <v>398</v>
      </c>
      <c r="C476" s="14" t="s">
        <v>349</v>
      </c>
    </row>
    <row r="477" s="1" customFormat="1" customHeight="1" spans="1:9">
      <c r="A477" s="61"/>
      <c r="B477" s="62"/>
      <c r="C477" s="65"/>
      <c r="D477" s="64"/>
      <c r="E477" s="64"/>
      <c r="F477" s="64"/>
      <c r="G477" s="64"/>
      <c r="H477" s="64"/>
      <c r="I477" s="64"/>
    </row>
    <row r="478" s="1" customFormat="1" customHeight="1" spans="1:9">
      <c r="A478" s="61"/>
      <c r="B478" s="62"/>
      <c r="C478" s="65"/>
      <c r="D478" s="64"/>
      <c r="E478" s="64"/>
      <c r="F478" s="64"/>
      <c r="G478" s="64"/>
      <c r="H478" s="64"/>
      <c r="I478" s="64"/>
    </row>
    <row r="479" s="1" customFormat="1" customHeight="1" spans="1:3">
      <c r="A479" s="20"/>
      <c r="B479" s="21"/>
      <c r="C479" s="14"/>
    </row>
    <row r="480" s="1" customFormat="1" customHeight="1" spans="1:3">
      <c r="A480" s="20"/>
      <c r="B480" s="21"/>
      <c r="C480" s="14"/>
    </row>
    <row r="481" s="1" customFormat="1" customHeight="1" spans="1:3">
      <c r="A481" s="20"/>
      <c r="B481" s="21"/>
      <c r="C481" s="14"/>
    </row>
    <row r="482" s="1" customFormat="1" customHeight="1" spans="1:3">
      <c r="A482" s="4"/>
      <c r="B482" s="11"/>
      <c r="C482" s="12"/>
    </row>
    <row r="483" s="35" customFormat="1" customHeight="1" spans="1:3">
      <c r="A483" s="19" t="s">
        <v>350</v>
      </c>
      <c r="B483" s="47">
        <f>SUM(B484:B487)</f>
        <v>1675</v>
      </c>
      <c r="C483" s="9"/>
    </row>
    <row r="484" s="1" customFormat="1" customHeight="1" spans="1:3">
      <c r="A484" s="4" t="s">
        <v>351</v>
      </c>
      <c r="B484" s="11">
        <v>1400</v>
      </c>
      <c r="C484" s="12" t="s">
        <v>352</v>
      </c>
    </row>
    <row r="485" s="1" customFormat="1" customHeight="1" spans="1:3">
      <c r="A485" s="60" t="s">
        <v>353</v>
      </c>
      <c r="B485" s="15">
        <v>275</v>
      </c>
      <c r="C485" s="16" t="s">
        <v>354</v>
      </c>
    </row>
    <row r="486" s="1" customFormat="1" customHeight="1" spans="1:3">
      <c r="A486" s="4"/>
      <c r="B486" s="11"/>
      <c r="C486" s="12"/>
    </row>
    <row r="487" s="1" customFormat="1" customHeight="1" spans="1:3">
      <c r="A487" s="4"/>
      <c r="B487" s="11"/>
      <c r="C487" s="12"/>
    </row>
    <row r="488" s="35" customFormat="1" customHeight="1" spans="1:3">
      <c r="A488" s="19" t="s">
        <v>355</v>
      </c>
      <c r="B488" s="8">
        <f>SUM(B489:B498)</f>
        <v>1556</v>
      </c>
      <c r="C488" s="9"/>
    </row>
    <row r="489" s="1" customFormat="1" customHeight="1" spans="1:3">
      <c r="A489" s="20" t="s">
        <v>356</v>
      </c>
      <c r="B489" s="21">
        <v>679</v>
      </c>
      <c r="C489" s="14" t="s">
        <v>357</v>
      </c>
    </row>
    <row r="490" s="1" customFormat="1" customHeight="1" spans="1:3">
      <c r="A490" s="20" t="s">
        <v>356</v>
      </c>
      <c r="B490" s="21">
        <v>54</v>
      </c>
      <c r="C490" s="14" t="s">
        <v>358</v>
      </c>
    </row>
    <row r="491" s="1" customFormat="1" customHeight="1" spans="1:3">
      <c r="A491" s="20" t="s">
        <v>356</v>
      </c>
      <c r="B491" s="21">
        <v>793</v>
      </c>
      <c r="C491" s="14" t="s">
        <v>359</v>
      </c>
    </row>
    <row r="492" s="1" customFormat="1" customHeight="1" spans="1:3">
      <c r="A492" s="20" t="s">
        <v>360</v>
      </c>
      <c r="B492" s="21">
        <v>30</v>
      </c>
      <c r="C492" s="14" t="s">
        <v>361</v>
      </c>
    </row>
    <row r="493" s="1" customFormat="1" customHeight="1" spans="1:3">
      <c r="A493" s="25"/>
      <c r="B493" s="77"/>
      <c r="C493" s="22"/>
    </row>
    <row r="494" s="1" customFormat="1" customHeight="1" spans="1:3">
      <c r="A494" s="25"/>
      <c r="B494" s="77"/>
      <c r="C494" s="22"/>
    </row>
    <row r="495" s="1" customFormat="1" customHeight="1" spans="1:3">
      <c r="A495" s="20"/>
      <c r="B495" s="21"/>
      <c r="C495" s="14"/>
    </row>
    <row r="496" s="1" customFormat="1" customHeight="1" spans="1:3">
      <c r="A496" s="20"/>
      <c r="B496" s="21"/>
      <c r="C496" s="14"/>
    </row>
    <row r="497" s="1" customFormat="1" customHeight="1" spans="1:3">
      <c r="A497" s="20"/>
      <c r="B497" s="21"/>
      <c r="C497" s="14"/>
    </row>
    <row r="498" s="1" customFormat="1" customHeight="1" spans="1:3">
      <c r="A498" s="4"/>
      <c r="B498" s="11"/>
      <c r="C498" s="12"/>
    </row>
    <row r="499" s="35" customFormat="1" customHeight="1" spans="1:3">
      <c r="A499" s="19" t="s">
        <v>362</v>
      </c>
      <c r="B499" s="8">
        <f>SUM(B500:B506)</f>
        <v>973.04</v>
      </c>
      <c r="C499" s="9"/>
    </row>
    <row r="500" s="1" customFormat="1" customHeight="1" spans="1:3">
      <c r="A500" s="32" t="s">
        <v>363</v>
      </c>
      <c r="B500" s="15">
        <v>92.77</v>
      </c>
      <c r="C500" s="16" t="s">
        <v>364</v>
      </c>
    </row>
    <row r="501" s="1" customFormat="1" customHeight="1" spans="1:3">
      <c r="A501" s="32" t="s">
        <v>365</v>
      </c>
      <c r="B501" s="15">
        <v>1440</v>
      </c>
      <c r="C501" s="16" t="s">
        <v>366</v>
      </c>
    </row>
    <row r="502" s="1" customFormat="1" customHeight="1" spans="1:3">
      <c r="A502" s="16" t="s">
        <v>367</v>
      </c>
      <c r="B502" s="15">
        <v>23.21</v>
      </c>
      <c r="C502" s="16" t="s">
        <v>368</v>
      </c>
    </row>
    <row r="503" s="1" customFormat="1" customHeight="1" spans="1:3">
      <c r="A503" s="16" t="s">
        <v>369</v>
      </c>
      <c r="B503" s="15">
        <v>165.73</v>
      </c>
      <c r="C503" s="16" t="s">
        <v>370</v>
      </c>
    </row>
    <row r="504" s="1" customFormat="1" customHeight="1" spans="1:3">
      <c r="A504" s="16" t="s">
        <v>371</v>
      </c>
      <c r="B504" s="15">
        <v>-748.67</v>
      </c>
      <c r="C504" s="16" t="s">
        <v>372</v>
      </c>
    </row>
    <row r="505" s="1" customFormat="1" customHeight="1" spans="1:3">
      <c r="A505" s="32"/>
      <c r="B505" s="15"/>
      <c r="C505" s="16"/>
    </row>
    <row r="506" s="1" customFormat="1" customHeight="1" spans="1:3">
      <c r="A506" s="32"/>
      <c r="B506" s="15"/>
      <c r="C506" s="16"/>
    </row>
    <row r="507" s="1" customFormat="1" customHeight="1" spans="1:3">
      <c r="A507" s="19" t="s">
        <v>373</v>
      </c>
      <c r="B507" s="11">
        <f>SUM(B508:B509)</f>
        <v>0</v>
      </c>
      <c r="C507" s="12"/>
    </row>
    <row r="508" s="1" customFormat="1" customHeight="1" spans="1:3">
      <c r="A508" s="4"/>
      <c r="B508" s="11"/>
      <c r="C508" s="12"/>
    </row>
    <row r="509" s="1" customFormat="1" customHeight="1" spans="1:3">
      <c r="A509" s="4"/>
      <c r="B509" s="11"/>
      <c r="C509" s="12"/>
    </row>
    <row r="510" s="1" customFormat="1" customHeight="1" spans="1:3">
      <c r="A510" s="19" t="s">
        <v>374</v>
      </c>
      <c r="B510" s="11">
        <f>SUM(B511:B512)</f>
        <v>0</v>
      </c>
      <c r="C510" s="12"/>
    </row>
    <row r="511" s="1" customFormat="1" customHeight="1" spans="1:3">
      <c r="A511" s="4"/>
      <c r="B511" s="11"/>
      <c r="C511" s="12"/>
    </row>
    <row r="512" s="1" customFormat="1" customHeight="1" spans="1:3">
      <c r="A512" s="4"/>
      <c r="B512" s="11"/>
      <c r="C512" s="12"/>
    </row>
    <row r="513" s="35" customFormat="1" customHeight="1" spans="1:3">
      <c r="A513" s="7" t="s">
        <v>375</v>
      </c>
      <c r="B513" s="47">
        <f>B514+B525+B528+B531+B537</f>
        <v>3907.794786</v>
      </c>
      <c r="C513" s="9"/>
    </row>
    <row r="514" s="1" customFormat="1" customHeight="1" spans="1:3">
      <c r="A514" s="19" t="s">
        <v>376</v>
      </c>
      <c r="B514" s="11">
        <f>SUM(B515:B524)</f>
        <v>1476.794786</v>
      </c>
      <c r="C514" s="27"/>
    </row>
    <row r="515" s="1" customFormat="1" customHeight="1" spans="1:3">
      <c r="A515" s="32" t="s">
        <v>377</v>
      </c>
      <c r="B515" s="15">
        <v>92.46</v>
      </c>
      <c r="C515" s="16" t="s">
        <v>378</v>
      </c>
    </row>
    <row r="516" s="1" customFormat="1" customHeight="1" spans="1:3">
      <c r="A516" s="71" t="s">
        <v>379</v>
      </c>
      <c r="B516" s="15">
        <v>60</v>
      </c>
      <c r="C516" s="16" t="s">
        <v>380</v>
      </c>
    </row>
    <row r="517" s="1" customFormat="1" customHeight="1" spans="1:3">
      <c r="A517" s="71" t="s">
        <v>381</v>
      </c>
      <c r="B517" s="15">
        <v>265.9</v>
      </c>
      <c r="C517" s="16" t="s">
        <v>382</v>
      </c>
    </row>
    <row r="518" s="1" customFormat="1" customHeight="1" spans="1:3">
      <c r="A518" s="20" t="s">
        <v>383</v>
      </c>
      <c r="B518" s="21">
        <v>437</v>
      </c>
      <c r="C518" s="14" t="s">
        <v>384</v>
      </c>
    </row>
    <row r="519" s="1" customFormat="1" ht="32.25" customHeight="1" spans="1:3">
      <c r="A519" s="14" t="s">
        <v>385</v>
      </c>
      <c r="B519" s="21">
        <v>67</v>
      </c>
      <c r="C519" s="14" t="s">
        <v>386</v>
      </c>
    </row>
    <row r="520" s="2" customFormat="1" ht="32.25" customHeight="1" spans="1:3">
      <c r="A520" s="16" t="s">
        <v>381</v>
      </c>
      <c r="B520" s="15">
        <v>309</v>
      </c>
      <c r="C520" s="16" t="s">
        <v>387</v>
      </c>
    </row>
    <row r="521" s="2" customFormat="1" ht="24.75" customHeight="1" spans="1:3">
      <c r="A521" s="16" t="s">
        <v>381</v>
      </c>
      <c r="B521" s="15">
        <v>121</v>
      </c>
      <c r="C521" s="16" t="s">
        <v>388</v>
      </c>
    </row>
    <row r="522" s="2" customFormat="1" ht="24.75" customHeight="1" spans="1:3">
      <c r="A522" s="16" t="s">
        <v>389</v>
      </c>
      <c r="B522" s="15">
        <v>10</v>
      </c>
      <c r="C522" s="16" t="s">
        <v>390</v>
      </c>
    </row>
    <row r="523" s="2" customFormat="1" ht="30" customHeight="1" spans="1:3">
      <c r="A523" s="16" t="s">
        <v>391</v>
      </c>
      <c r="B523" s="11">
        <v>104.434786</v>
      </c>
      <c r="C523" s="16" t="s">
        <v>391</v>
      </c>
    </row>
    <row r="524" s="1" customFormat="1" customHeight="1" spans="1:3">
      <c r="A524" s="71">
        <v>2140199</v>
      </c>
      <c r="B524" s="11">
        <v>10</v>
      </c>
      <c r="C524" s="32" t="s">
        <v>392</v>
      </c>
    </row>
    <row r="525" s="1" customFormat="1" customHeight="1" spans="1:3">
      <c r="A525" s="19" t="s">
        <v>393</v>
      </c>
      <c r="B525" s="11">
        <f>SUM(B526:B527)</f>
        <v>0</v>
      </c>
      <c r="C525" s="80"/>
    </row>
    <row r="526" s="1" customFormat="1" customHeight="1" spans="1:3">
      <c r="A526" s="19"/>
      <c r="B526" s="11"/>
      <c r="C526" s="80"/>
    </row>
    <row r="527" s="1" customFormat="1" customHeight="1" spans="1:3">
      <c r="A527" s="19"/>
      <c r="B527" s="11"/>
      <c r="C527" s="80"/>
    </row>
    <row r="528" s="1" customFormat="1" customHeight="1" spans="1:3">
      <c r="A528" s="19" t="s">
        <v>394</v>
      </c>
      <c r="B528" s="11">
        <f>SUM(B529:B530)</f>
        <v>0</v>
      </c>
      <c r="C528" s="80"/>
    </row>
    <row r="529" s="1" customFormat="1" customHeight="1" spans="1:3">
      <c r="A529" s="19"/>
      <c r="B529" s="11"/>
      <c r="C529" s="80"/>
    </row>
    <row r="530" s="1" customFormat="1" customHeight="1" spans="1:3">
      <c r="A530" s="19"/>
      <c r="B530" s="11"/>
      <c r="C530" s="80"/>
    </row>
    <row r="531" s="35" customFormat="1" customHeight="1" spans="1:3">
      <c r="A531" s="19" t="s">
        <v>395</v>
      </c>
      <c r="B531" s="8">
        <f>SUM(B532:B536)</f>
        <v>2431</v>
      </c>
      <c r="C531" s="81"/>
    </row>
    <row r="532" s="1" customFormat="1" customHeight="1" spans="1:3">
      <c r="A532" s="32" t="s">
        <v>396</v>
      </c>
      <c r="B532" s="15">
        <v>191</v>
      </c>
      <c r="C532" s="16" t="s">
        <v>397</v>
      </c>
    </row>
    <row r="533" s="1" customFormat="1" customHeight="1" spans="1:3">
      <c r="A533" s="16" t="s">
        <v>398</v>
      </c>
      <c r="B533" s="15">
        <v>1050</v>
      </c>
      <c r="C533" s="16" t="s">
        <v>399</v>
      </c>
    </row>
    <row r="534" s="1" customFormat="1" customHeight="1" spans="1:3">
      <c r="A534" s="16" t="s">
        <v>400</v>
      </c>
      <c r="B534" s="15">
        <v>1190</v>
      </c>
      <c r="C534" s="16" t="s">
        <v>401</v>
      </c>
    </row>
    <row r="535" s="1" customFormat="1" customHeight="1" spans="1:3">
      <c r="A535" s="32"/>
      <c r="B535" s="15"/>
      <c r="C535" s="16"/>
    </row>
    <row r="536" s="1" customFormat="1" customHeight="1" spans="1:3">
      <c r="A536" s="16"/>
      <c r="B536" s="15"/>
      <c r="C536" s="16"/>
    </row>
    <row r="537" s="1" customFormat="1" customHeight="1" spans="1:3">
      <c r="A537" s="19" t="s">
        <v>402</v>
      </c>
      <c r="B537" s="11">
        <f>SUM(B538:B539)</f>
        <v>0</v>
      </c>
      <c r="C537" s="80"/>
    </row>
    <row r="538" s="1" customFormat="1" customHeight="1" spans="1:3">
      <c r="A538" s="19"/>
      <c r="B538" s="11"/>
      <c r="C538" s="80"/>
    </row>
    <row r="539" s="1" customFormat="1" customHeight="1" spans="1:3">
      <c r="A539" s="19"/>
      <c r="B539" s="11"/>
      <c r="C539" s="80"/>
    </row>
    <row r="540" s="35" customFormat="1" customHeight="1" spans="1:3">
      <c r="A540" s="7" t="s">
        <v>403</v>
      </c>
      <c r="B540" s="47">
        <f>B541+B544+B547+B550+B553+B556+B559</f>
        <v>14</v>
      </c>
      <c r="C540" s="9"/>
    </row>
    <row r="541" s="1" customFormat="1" customHeight="1" spans="1:3">
      <c r="A541" s="19" t="s">
        <v>404</v>
      </c>
      <c r="B541" s="11">
        <f>SUM(B542:B543)</f>
        <v>0</v>
      </c>
      <c r="C541" s="12"/>
    </row>
    <row r="542" s="1" customFormat="1" customHeight="1" spans="1:3">
      <c r="A542" s="4"/>
      <c r="B542" s="11"/>
      <c r="C542" s="12"/>
    </row>
    <row r="543" s="1" customFormat="1" customHeight="1" spans="1:3">
      <c r="A543" s="4"/>
      <c r="B543" s="26"/>
      <c r="C543" s="12"/>
    </row>
    <row r="544" s="1" customFormat="1" customHeight="1" spans="1:3">
      <c r="A544" s="19" t="s">
        <v>405</v>
      </c>
      <c r="B544" s="26">
        <f>SUM(B545:B546)</f>
        <v>0</v>
      </c>
      <c r="C544" s="27"/>
    </row>
    <row r="545" s="1" customFormat="1" customHeight="1" spans="1:3">
      <c r="A545" s="4"/>
      <c r="B545" s="11"/>
      <c r="C545" s="12"/>
    </row>
    <row r="546" s="1" customFormat="1" customHeight="1" spans="1:3">
      <c r="A546" s="4"/>
      <c r="B546" s="11"/>
      <c r="C546" s="12"/>
    </row>
    <row r="547" s="1" customFormat="1" customHeight="1" spans="1:3">
      <c r="A547" s="19" t="s">
        <v>406</v>
      </c>
      <c r="B547" s="11">
        <f>SUM(B548:B549)</f>
        <v>0</v>
      </c>
      <c r="C547" s="12"/>
    </row>
    <row r="548" s="1" customFormat="1" customHeight="1" spans="1:3">
      <c r="A548" s="4"/>
      <c r="B548" s="26"/>
      <c r="C548" s="12"/>
    </row>
    <row r="549" s="1" customFormat="1" customHeight="1" spans="1:3">
      <c r="A549" s="4"/>
      <c r="B549" s="26"/>
      <c r="C549" s="27"/>
    </row>
    <row r="550" s="1" customFormat="1" customHeight="1" spans="1:3">
      <c r="A550" s="19" t="s">
        <v>407</v>
      </c>
      <c r="B550" s="11">
        <f>SUM(B551:B552)</f>
        <v>0</v>
      </c>
      <c r="C550" s="12"/>
    </row>
    <row r="551" s="1" customFormat="1" customHeight="1" spans="1:3">
      <c r="A551" s="4"/>
      <c r="B551" s="11"/>
      <c r="C551" s="12"/>
    </row>
    <row r="552" s="1" customFormat="1" customHeight="1" spans="1:3">
      <c r="A552" s="25"/>
      <c r="B552" s="77"/>
      <c r="C552" s="12"/>
    </row>
    <row r="553" s="1" customFormat="1" customHeight="1" spans="1:3">
      <c r="A553" s="19" t="s">
        <v>408</v>
      </c>
      <c r="B553" s="47">
        <f>SUM(B554:B555)</f>
        <v>0</v>
      </c>
      <c r="C553" s="12"/>
    </row>
    <row r="554" s="1" customFormat="1" customHeight="1" spans="1:3">
      <c r="A554" s="4"/>
      <c r="B554" s="26"/>
      <c r="C554" s="12"/>
    </row>
    <row r="555" s="1" customFormat="1" customHeight="1" spans="1:3">
      <c r="A555" s="4"/>
      <c r="B555" s="11"/>
      <c r="C555" s="12"/>
    </row>
    <row r="556" s="1" customFormat="1" customHeight="1" spans="1:3">
      <c r="A556" s="19" t="s">
        <v>409</v>
      </c>
      <c r="B556" s="47">
        <f>SUM(B557:B558)</f>
        <v>14</v>
      </c>
      <c r="C556" s="12"/>
    </row>
    <row r="557" s="1" customFormat="1" customHeight="1" spans="1:3">
      <c r="A557" s="16" t="s">
        <v>410</v>
      </c>
      <c r="B557" s="15">
        <v>14</v>
      </c>
      <c r="C557" s="16" t="s">
        <v>411</v>
      </c>
    </row>
    <row r="558" s="1" customFormat="1" customHeight="1" spans="1:3">
      <c r="A558" s="4"/>
      <c r="B558" s="11"/>
      <c r="C558" s="12"/>
    </row>
    <row r="559" s="1" customFormat="1" customHeight="1" spans="1:3">
      <c r="A559" s="19" t="s">
        <v>412</v>
      </c>
      <c r="B559" s="8">
        <f>SUM(B560:B561)</f>
        <v>0</v>
      </c>
      <c r="C559" s="12"/>
    </row>
    <row r="560" s="1" customFormat="1" customHeight="1" spans="1:3">
      <c r="A560" s="4"/>
      <c r="B560" s="11"/>
      <c r="C560" s="12"/>
    </row>
    <row r="561" s="1" customFormat="1" customHeight="1" spans="1:3">
      <c r="A561" s="4"/>
      <c r="B561" s="11"/>
      <c r="C561" s="12"/>
    </row>
    <row r="562" s="35" customFormat="1" customHeight="1" spans="1:3">
      <c r="A562" s="7" t="s">
        <v>413</v>
      </c>
      <c r="B562" s="8">
        <f>B563+B569+B572+B577</f>
        <v>1703.19</v>
      </c>
      <c r="C562" s="9"/>
    </row>
    <row r="563" s="1" customFormat="1" customHeight="1" spans="1:3">
      <c r="A563" s="19" t="s">
        <v>414</v>
      </c>
      <c r="B563" s="11">
        <f>SUM(B564:B568)</f>
        <v>45</v>
      </c>
      <c r="C563" s="12"/>
    </row>
    <row r="564" s="1" customFormat="1" customHeight="1" spans="1:3">
      <c r="A564" s="16" t="s">
        <v>415</v>
      </c>
      <c r="B564" s="15">
        <v>45</v>
      </c>
      <c r="C564" s="16" t="s">
        <v>416</v>
      </c>
    </row>
    <row r="565" s="1" customFormat="1" customHeight="1" spans="1:3">
      <c r="A565" s="16"/>
      <c r="B565" s="15"/>
      <c r="C565" s="16"/>
    </row>
    <row r="566" s="1" customFormat="1" customHeight="1" spans="1:3">
      <c r="A566" s="16"/>
      <c r="B566" s="15"/>
      <c r="C566" s="16"/>
    </row>
    <row r="567" s="1" customFormat="1" customHeight="1" spans="1:3">
      <c r="A567" s="16"/>
      <c r="B567" s="15"/>
      <c r="C567" s="16"/>
    </row>
    <row r="568" s="1" customFormat="1" customHeight="1" spans="1:3">
      <c r="A568" s="4"/>
      <c r="B568" s="11"/>
      <c r="C568" s="12"/>
    </row>
    <row r="569" s="1" customFormat="1" customHeight="1" spans="1:3">
      <c r="A569" s="19" t="s">
        <v>417</v>
      </c>
      <c r="B569" s="11">
        <f>SUM(B570:B571)</f>
        <v>3.2</v>
      </c>
      <c r="C569" s="12"/>
    </row>
    <row r="570" s="1" customFormat="1" customHeight="1" spans="1:3">
      <c r="A570" s="28" t="s">
        <v>418</v>
      </c>
      <c r="B570" s="15">
        <v>3.2</v>
      </c>
      <c r="C570" s="16" t="s">
        <v>419</v>
      </c>
    </row>
    <row r="571" s="1" customFormat="1" customHeight="1" spans="1:3">
      <c r="A571" s="4"/>
      <c r="B571" s="11"/>
      <c r="C571" s="12"/>
    </row>
    <row r="572" s="1" customFormat="1" customHeight="1" spans="1:3">
      <c r="A572" s="19" t="s">
        <v>420</v>
      </c>
      <c r="B572" s="11">
        <f>SUM(B573:B576)</f>
        <v>66.59</v>
      </c>
      <c r="C572" s="12"/>
    </row>
    <row r="573" s="1" customFormat="1" customHeight="1" spans="1:3">
      <c r="A573" s="14" t="s">
        <v>421</v>
      </c>
      <c r="B573" s="21">
        <v>28.46</v>
      </c>
      <c r="C573" s="14" t="s">
        <v>422</v>
      </c>
    </row>
    <row r="574" s="1" customFormat="1" customHeight="1" spans="1:3">
      <c r="A574" s="16" t="s">
        <v>421</v>
      </c>
      <c r="B574" s="15">
        <v>38.13</v>
      </c>
      <c r="C574" s="16" t="s">
        <v>423</v>
      </c>
    </row>
    <row r="575" s="1" customFormat="1" customHeight="1" spans="1:3">
      <c r="A575" s="14"/>
      <c r="B575" s="21"/>
      <c r="C575" s="14"/>
    </row>
    <row r="576" s="1" customFormat="1" customHeight="1" spans="1:3">
      <c r="A576" s="4"/>
      <c r="B576" s="11"/>
      <c r="C576" s="12"/>
    </row>
    <row r="577" s="1" customFormat="1" customHeight="1" spans="1:3">
      <c r="A577" s="19" t="s">
        <v>424</v>
      </c>
      <c r="B577" s="11">
        <f>SUM(B578:B582)</f>
        <v>1588.4</v>
      </c>
      <c r="C577" s="12"/>
    </row>
    <row r="578" s="1" customFormat="1" customHeight="1" spans="1:3">
      <c r="A578" s="16" t="s">
        <v>425</v>
      </c>
      <c r="B578" s="15">
        <v>1500</v>
      </c>
      <c r="C578" s="16" t="s">
        <v>426</v>
      </c>
    </row>
    <row r="579" s="1" customFormat="1" customHeight="1" spans="1:3">
      <c r="A579" s="60">
        <v>2169999</v>
      </c>
      <c r="B579" s="15">
        <v>75</v>
      </c>
      <c r="C579" s="16" t="s">
        <v>427</v>
      </c>
    </row>
    <row r="580" s="1" customFormat="1" customHeight="1" spans="1:3">
      <c r="A580" s="60">
        <v>2169999</v>
      </c>
      <c r="B580" s="15">
        <v>13.4</v>
      </c>
      <c r="C580" s="16" t="s">
        <v>428</v>
      </c>
    </row>
    <row r="581" s="1" customFormat="1" customHeight="1" spans="1:3">
      <c r="A581" s="16"/>
      <c r="B581" s="15"/>
      <c r="C581" s="16"/>
    </row>
    <row r="582" s="1" customFormat="1" customHeight="1" spans="1:3">
      <c r="A582" s="4"/>
      <c r="B582" s="26"/>
      <c r="C582" s="12"/>
    </row>
    <row r="583" s="1" customFormat="1" customHeight="1" spans="1:3">
      <c r="A583" s="7" t="s">
        <v>429</v>
      </c>
      <c r="B583" s="11">
        <f>B584+B587+B590+B593+B596</f>
        <v>0</v>
      </c>
      <c r="C583" s="12"/>
    </row>
    <row r="584" s="1" customFormat="1" customHeight="1" spans="1:3">
      <c r="A584" s="19" t="s">
        <v>430</v>
      </c>
      <c r="B584" s="11">
        <f>SUM(B585:B586)</f>
        <v>0</v>
      </c>
      <c r="C584" s="12"/>
    </row>
    <row r="585" s="1" customFormat="1" customHeight="1" spans="1:3">
      <c r="A585" s="4"/>
      <c r="B585" s="11"/>
      <c r="C585" s="12"/>
    </row>
    <row r="586" s="1" customFormat="1" customHeight="1" spans="1:3">
      <c r="A586" s="4"/>
      <c r="B586" s="11"/>
      <c r="C586" s="12"/>
    </row>
    <row r="587" s="1" customFormat="1" customHeight="1" spans="1:3">
      <c r="A587" s="19" t="s">
        <v>431</v>
      </c>
      <c r="B587" s="11">
        <f>SUM(B588:B589)</f>
        <v>0</v>
      </c>
      <c r="C587" s="12"/>
    </row>
    <row r="588" s="1" customFormat="1" customHeight="1" spans="1:3">
      <c r="A588" s="4"/>
      <c r="B588" s="11"/>
      <c r="C588" s="12"/>
    </row>
    <row r="589" s="1" customFormat="1" customHeight="1" spans="1:3">
      <c r="A589" s="4"/>
      <c r="B589" s="11"/>
      <c r="C589" s="12"/>
    </row>
    <row r="590" s="1" customFormat="1" customHeight="1" spans="1:3">
      <c r="A590" s="19" t="s">
        <v>432</v>
      </c>
      <c r="B590" s="11">
        <f>SUM(B591:B592)</f>
        <v>0</v>
      </c>
      <c r="C590" s="12"/>
    </row>
    <row r="591" s="1" customFormat="1" customHeight="1" spans="1:3">
      <c r="A591" s="4"/>
      <c r="B591" s="11"/>
      <c r="C591" s="12"/>
    </row>
    <row r="592" s="1" customFormat="1" customHeight="1" spans="1:3">
      <c r="A592" s="4"/>
      <c r="B592" s="11"/>
      <c r="C592" s="12"/>
    </row>
    <row r="593" s="1" customFormat="1" customHeight="1" spans="1:3">
      <c r="A593" s="19" t="s">
        <v>433</v>
      </c>
      <c r="B593" s="11">
        <f>SUM(B594:B595)</f>
        <v>0</v>
      </c>
      <c r="C593" s="12"/>
    </row>
    <row r="594" s="1" customFormat="1" customHeight="1" spans="1:3">
      <c r="A594" s="4"/>
      <c r="B594" s="11"/>
      <c r="C594" s="12"/>
    </row>
    <row r="595" s="1" customFormat="1" customHeight="1" spans="1:3">
      <c r="A595" s="4"/>
      <c r="B595" s="11"/>
      <c r="C595" s="12"/>
    </row>
    <row r="596" s="1" customFormat="1" customHeight="1" spans="1:3">
      <c r="A596" s="19" t="s">
        <v>434</v>
      </c>
      <c r="B596" s="11">
        <f>SUM(B597:B598)</f>
        <v>0</v>
      </c>
      <c r="C596" s="12"/>
    </row>
    <row r="597" s="1" customFormat="1" customHeight="1" spans="1:3">
      <c r="A597" s="4"/>
      <c r="B597" s="11"/>
      <c r="C597" s="12"/>
    </row>
    <row r="598" s="1" customFormat="1" customHeight="1" spans="1:3">
      <c r="A598" s="4"/>
      <c r="B598" s="11"/>
      <c r="C598" s="12"/>
    </row>
    <row r="599" s="1" customFormat="1" customHeight="1" spans="1:3">
      <c r="A599" s="7" t="s">
        <v>435</v>
      </c>
      <c r="B599" s="11">
        <f>SUM(B600:B601)</f>
        <v>0</v>
      </c>
      <c r="C599" s="12"/>
    </row>
    <row r="600" s="1" customFormat="1" customHeight="1" spans="1:3">
      <c r="A600" s="4"/>
      <c r="B600" s="11"/>
      <c r="C600" s="12"/>
    </row>
    <row r="601" s="1" customFormat="1" customHeight="1" spans="1:3">
      <c r="A601" s="4"/>
      <c r="B601" s="11"/>
      <c r="C601" s="12"/>
    </row>
    <row r="602" s="35" customFormat="1" customHeight="1" spans="1:3">
      <c r="A602" s="7" t="s">
        <v>436</v>
      </c>
      <c r="B602" s="8">
        <f>B603+B606+B609+B612+B615</f>
        <v>285</v>
      </c>
      <c r="C602" s="9"/>
    </row>
    <row r="603" s="1" customFormat="1" customHeight="1" spans="1:3">
      <c r="A603" s="82" t="s">
        <v>437</v>
      </c>
      <c r="B603" s="11">
        <f>SUM(B604:B605)</f>
        <v>285</v>
      </c>
      <c r="C603" s="12"/>
    </row>
    <row r="604" s="1" customFormat="1" customHeight="1" spans="1:3">
      <c r="A604" s="20" t="s">
        <v>438</v>
      </c>
      <c r="B604" s="21">
        <v>285</v>
      </c>
      <c r="C604" s="14" t="s">
        <v>439</v>
      </c>
    </row>
    <row r="605" s="1" customFormat="1" customHeight="1" spans="1:3">
      <c r="A605" s="83"/>
      <c r="B605" s="11"/>
      <c r="C605" s="12"/>
    </row>
    <row r="606" s="1" customFormat="1" customHeight="1" spans="1:3">
      <c r="A606" s="82" t="s">
        <v>440</v>
      </c>
      <c r="B606" s="11">
        <f>SUM(B607:B608)</f>
        <v>0</v>
      </c>
      <c r="C606" s="12"/>
    </row>
    <row r="607" s="1" customFormat="1" customHeight="1" spans="1:3">
      <c r="A607" s="83"/>
      <c r="B607" s="11"/>
      <c r="C607" s="12"/>
    </row>
    <row r="608" s="1" customFormat="1" customHeight="1" spans="1:3">
      <c r="A608" s="83"/>
      <c r="B608" s="11"/>
      <c r="C608" s="12"/>
    </row>
    <row r="609" s="1" customFormat="1" customHeight="1" spans="1:3">
      <c r="A609" s="82" t="s">
        <v>441</v>
      </c>
      <c r="B609" s="11">
        <f>SUM(B610:B611)</f>
        <v>0</v>
      </c>
      <c r="C609" s="12"/>
    </row>
    <row r="610" s="1" customFormat="1" customHeight="1" spans="1:3">
      <c r="A610" s="83"/>
      <c r="B610" s="11"/>
      <c r="C610" s="12"/>
    </row>
    <row r="611" s="1" customFormat="1" customHeight="1" spans="1:3">
      <c r="A611" s="83"/>
      <c r="B611" s="11"/>
      <c r="C611" s="12"/>
    </row>
    <row r="612" s="1" customFormat="1" customHeight="1" spans="1:3">
      <c r="A612" s="82" t="s">
        <v>442</v>
      </c>
      <c r="B612" s="11">
        <f>SUM(B613:B614)</f>
        <v>0</v>
      </c>
      <c r="C612" s="12"/>
    </row>
    <row r="613" s="1" customFormat="1" customHeight="1" spans="1:3">
      <c r="A613" s="83"/>
      <c r="B613" s="11"/>
      <c r="C613" s="12"/>
    </row>
    <row r="614" s="1" customFormat="1" customHeight="1" spans="1:3">
      <c r="A614" s="83"/>
      <c r="B614" s="11"/>
      <c r="C614" s="12"/>
    </row>
    <row r="615" s="1" customFormat="1" customHeight="1" spans="1:3">
      <c r="A615" s="82" t="s">
        <v>443</v>
      </c>
      <c r="B615" s="11">
        <f>SUM(B616:B617)</f>
        <v>0</v>
      </c>
      <c r="C615" s="12"/>
    </row>
    <row r="616" s="1" customFormat="1" customHeight="1" spans="1:3">
      <c r="A616" s="83"/>
      <c r="B616" s="11"/>
      <c r="C616" s="12"/>
    </row>
    <row r="617" s="1" customFormat="1" customHeight="1" spans="1:3">
      <c r="A617" s="83"/>
      <c r="B617" s="11"/>
      <c r="C617" s="12"/>
    </row>
    <row r="618" s="35" customFormat="1" customHeight="1" spans="1:3">
      <c r="A618" s="7" t="s">
        <v>444</v>
      </c>
      <c r="B618" s="47">
        <f>B619+B625+B629</f>
        <v>54894.2</v>
      </c>
      <c r="C618" s="9"/>
    </row>
    <row r="619" s="1" customFormat="1" customHeight="1" spans="1:3">
      <c r="A619" s="19" t="s">
        <v>445</v>
      </c>
      <c r="B619" s="11">
        <f>SUM(B620:B624)</f>
        <v>54894.2</v>
      </c>
      <c r="C619" s="12"/>
    </row>
    <row r="620" s="1" customFormat="1" customHeight="1" spans="1:3">
      <c r="A620" s="20" t="s">
        <v>446</v>
      </c>
      <c r="B620" s="21">
        <v>8086</v>
      </c>
      <c r="C620" s="14" t="s">
        <v>447</v>
      </c>
    </row>
    <row r="621" s="1" customFormat="1" customHeight="1" spans="1:3">
      <c r="A621" s="16" t="s">
        <v>448</v>
      </c>
      <c r="B621" s="15">
        <v>31115</v>
      </c>
      <c r="C621" s="16" t="s">
        <v>449</v>
      </c>
    </row>
    <row r="622" s="1" customFormat="1" customHeight="1" spans="1:9">
      <c r="A622" s="61" t="s">
        <v>450</v>
      </c>
      <c r="B622" s="62">
        <v>14898</v>
      </c>
      <c r="C622" s="65" t="s">
        <v>451</v>
      </c>
      <c r="D622" s="64"/>
      <c r="E622" s="64"/>
      <c r="F622" s="64"/>
      <c r="G622" s="64"/>
      <c r="H622" s="64"/>
      <c r="I622" s="64"/>
    </row>
    <row r="623" s="1" customFormat="1" customHeight="1" spans="1:9">
      <c r="A623" s="61" t="s">
        <v>452</v>
      </c>
      <c r="B623" s="62">
        <v>795.2</v>
      </c>
      <c r="C623" s="65" t="s">
        <v>453</v>
      </c>
      <c r="D623" s="64"/>
      <c r="E623" s="64"/>
      <c r="F623" s="64"/>
      <c r="G623" s="64"/>
      <c r="H623" s="64"/>
      <c r="I623" s="64"/>
    </row>
    <row r="624" s="1" customFormat="1" customHeight="1" spans="1:3">
      <c r="A624" s="4"/>
      <c r="B624" s="11"/>
      <c r="C624" s="12"/>
    </row>
    <row r="625" s="1" customFormat="1" customHeight="1" spans="1:3">
      <c r="A625" s="19" t="s">
        <v>454</v>
      </c>
      <c r="B625" s="11">
        <f>SUM(B626:B628)</f>
        <v>0</v>
      </c>
      <c r="C625" s="12"/>
    </row>
    <row r="626" s="1" customFormat="1" customHeight="1" spans="1:3">
      <c r="A626" s="4"/>
      <c r="B626" s="11"/>
      <c r="C626" s="12"/>
    </row>
    <row r="627" s="1" customFormat="1" customHeight="1" spans="1:3">
      <c r="A627" s="4"/>
      <c r="B627" s="11"/>
      <c r="C627" s="12"/>
    </row>
    <row r="628" s="1" customFormat="1" customHeight="1" spans="1:3">
      <c r="A628" s="4"/>
      <c r="B628" s="11"/>
      <c r="C628" s="12"/>
    </row>
    <row r="629" s="1" customFormat="1" customHeight="1" spans="1:3">
      <c r="A629" s="19" t="s">
        <v>455</v>
      </c>
      <c r="B629" s="11">
        <f>SUM(B630:B632)</f>
        <v>0</v>
      </c>
      <c r="C629" s="12"/>
    </row>
    <row r="630" s="1" customFormat="1" customHeight="1" spans="1:3">
      <c r="A630" s="4"/>
      <c r="B630" s="11"/>
      <c r="C630" s="12"/>
    </row>
    <row r="631" s="1" customFormat="1" customHeight="1" spans="1:3">
      <c r="A631" s="4"/>
      <c r="B631" s="11"/>
      <c r="C631" s="12"/>
    </row>
    <row r="632" s="1" customFormat="1" customHeight="1" spans="1:3">
      <c r="A632" s="4"/>
      <c r="B632" s="11"/>
      <c r="C632" s="12"/>
    </row>
    <row r="633" s="1" customFormat="1" customHeight="1" spans="1:3">
      <c r="A633" s="7" t="s">
        <v>456</v>
      </c>
      <c r="B633" s="11">
        <f>B634+B637+B640+B643+B646</f>
        <v>0</v>
      </c>
      <c r="C633" s="12"/>
    </row>
    <row r="634" s="1" customFormat="1" customHeight="1" spans="1:3">
      <c r="A634" s="19" t="s">
        <v>457</v>
      </c>
      <c r="B634" s="11">
        <f>SUM(B635:B636)</f>
        <v>0</v>
      </c>
      <c r="C634" s="12"/>
    </row>
    <row r="635" s="1" customFormat="1" customHeight="1" spans="1:3">
      <c r="A635" s="4"/>
      <c r="B635" s="11"/>
      <c r="C635" s="12"/>
    </row>
    <row r="636" s="1" customFormat="1" customHeight="1" spans="1:3">
      <c r="A636" s="4"/>
      <c r="B636" s="11"/>
      <c r="C636" s="12"/>
    </row>
    <row r="637" s="1" customFormat="1" customHeight="1" spans="1:3">
      <c r="A637" s="19" t="s">
        <v>458</v>
      </c>
      <c r="B637" s="11">
        <f>SUM(B638:B639)</f>
        <v>0</v>
      </c>
      <c r="C637" s="22"/>
    </row>
    <row r="638" s="1" customFormat="1" customHeight="1" spans="1:3">
      <c r="A638" s="4"/>
      <c r="B638" s="11"/>
      <c r="C638" s="12"/>
    </row>
    <row r="639" s="1" customFormat="1" customHeight="1" spans="1:3">
      <c r="A639" s="4"/>
      <c r="B639" s="11"/>
      <c r="C639" s="12"/>
    </row>
    <row r="640" s="1" customFormat="1" customHeight="1" spans="1:3">
      <c r="A640" s="19" t="s">
        <v>459</v>
      </c>
      <c r="B640" s="11">
        <f>SUM(B641:B642)</f>
        <v>0</v>
      </c>
      <c r="C640" s="12"/>
    </row>
    <row r="641" s="1" customFormat="1" customHeight="1" spans="1:3">
      <c r="A641" s="4"/>
      <c r="B641" s="11"/>
      <c r="C641" s="12"/>
    </row>
    <row r="642" s="1" customFormat="1" customHeight="1" spans="1:3">
      <c r="A642" s="4"/>
      <c r="B642" s="11"/>
      <c r="C642" s="12"/>
    </row>
    <row r="643" s="1" customFormat="1" customHeight="1" spans="1:3">
      <c r="A643" s="19" t="s">
        <v>460</v>
      </c>
      <c r="B643" s="11">
        <f>SUM(B644:B645)</f>
        <v>0</v>
      </c>
      <c r="C643" s="12"/>
    </row>
    <row r="644" s="1" customFormat="1" customHeight="1" spans="1:3">
      <c r="A644" s="4"/>
      <c r="B644" s="11"/>
      <c r="C644" s="12"/>
    </row>
    <row r="645" s="1" customFormat="1" customHeight="1" spans="1:3">
      <c r="A645" s="4"/>
      <c r="B645" s="11"/>
      <c r="C645" s="12"/>
    </row>
    <row r="646" s="1" customFormat="1" customHeight="1" spans="1:3">
      <c r="A646" s="19" t="s">
        <v>461</v>
      </c>
      <c r="B646" s="11">
        <f>SUM(B647:B648)</f>
        <v>0</v>
      </c>
      <c r="C646" s="12"/>
    </row>
    <row r="647" s="1" customFormat="1" customHeight="1" spans="1:3">
      <c r="A647" s="4"/>
      <c r="B647" s="11"/>
      <c r="C647" s="12"/>
    </row>
    <row r="648" s="1" customFormat="1" customHeight="1" spans="1:3">
      <c r="A648" s="4"/>
      <c r="B648" s="11"/>
      <c r="C648" s="12"/>
    </row>
    <row r="649" s="35" customFormat="1" customHeight="1" spans="1:3">
      <c r="A649" s="7" t="s">
        <v>462</v>
      </c>
      <c r="B649" s="8">
        <f>SUM(B650:B655)</f>
        <v>52</v>
      </c>
      <c r="C649" s="9"/>
    </row>
    <row r="650" customHeight="1" spans="1:3">
      <c r="A650" s="84" t="s">
        <v>463</v>
      </c>
      <c r="B650" s="85">
        <v>50</v>
      </c>
      <c r="C650" s="84" t="s">
        <v>464</v>
      </c>
    </row>
    <row r="651" customHeight="1" spans="1:3">
      <c r="A651" s="86" t="s">
        <v>463</v>
      </c>
      <c r="B651" s="87">
        <v>2</v>
      </c>
      <c r="C651" s="86" t="s">
        <v>465</v>
      </c>
    </row>
    <row r="652" customHeight="1" spans="1:3">
      <c r="A652" s="42"/>
      <c r="B652" s="88"/>
      <c r="C652" s="89"/>
    </row>
    <row r="653" customHeight="1" spans="1:3">
      <c r="A653" s="42"/>
      <c r="B653" s="88"/>
      <c r="C653" s="89"/>
    </row>
    <row r="654" customHeight="1" spans="1:3">
      <c r="A654" s="42"/>
      <c r="B654" s="88"/>
      <c r="C654" s="89"/>
    </row>
    <row r="655" customHeight="1" spans="1:3">
      <c r="A655" s="42"/>
      <c r="B655" s="88"/>
      <c r="C655" s="89"/>
    </row>
  </sheetData>
  <printOptions horizontalCentered="1"/>
  <pageMargins left="0" right="0" top="0.236220472440945" bottom="0.31496062992126" header="0.826771653543307" footer="0.196850393700787"/>
  <pageSetup paperSize="9" scale="74"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C101"/>
  <sheetViews>
    <sheetView tabSelected="1" workbookViewId="0">
      <pane xSplit="3" ySplit="9" topLeftCell="D93" activePane="bottomRight" state="frozen"/>
      <selection/>
      <selection pane="topRight"/>
      <selection pane="bottomLeft"/>
      <selection pane="bottomRight" activeCell="A1" sqref="$A1:$XFD101"/>
    </sheetView>
  </sheetViews>
  <sheetFormatPr defaultColWidth="9" defaultRowHeight="14.25" outlineLevelCol="2"/>
  <cols>
    <col min="1" max="1" width="32.75" customWidth="1"/>
    <col min="2" max="2" width="15.125" style="3" customWidth="1"/>
    <col min="3" max="3" width="37.625" customWidth="1"/>
  </cols>
  <sheetData>
    <row r="1" s="1" customFormat="1" ht="37.5" customHeight="1" spans="1:3">
      <c r="A1" s="4" t="s">
        <v>0</v>
      </c>
      <c r="B1" s="5" t="s">
        <v>1</v>
      </c>
      <c r="C1" s="6" t="s">
        <v>2</v>
      </c>
    </row>
    <row r="2" s="1" customFormat="1" ht="27.95" customHeight="1" spans="1:3">
      <c r="A2" s="7" t="s">
        <v>466</v>
      </c>
      <c r="B2" s="8">
        <f>B3+B9+B19+B26+B44+B57+B61+B68+B77+B81</f>
        <v>2646.85</v>
      </c>
      <c r="C2" s="9"/>
    </row>
    <row r="3" s="1" customFormat="1" ht="27.95" customHeight="1" spans="1:3">
      <c r="A3" s="10" t="s">
        <v>467</v>
      </c>
      <c r="B3" s="11">
        <f>B4</f>
        <v>12</v>
      </c>
      <c r="C3" s="12"/>
    </row>
    <row r="4" s="1" customFormat="1" ht="27.95" customHeight="1" spans="1:3">
      <c r="A4" s="13" t="s">
        <v>468</v>
      </c>
      <c r="B4" s="11">
        <v>12</v>
      </c>
      <c r="C4" s="12"/>
    </row>
    <row r="5" s="1" customFormat="1" ht="27.95" customHeight="1" spans="1:3">
      <c r="A5" s="14" t="s">
        <v>469</v>
      </c>
      <c r="B5" s="15">
        <v>2.8</v>
      </c>
      <c r="C5" s="16" t="s">
        <v>470</v>
      </c>
    </row>
    <row r="6" s="1" customFormat="1" ht="27.95" customHeight="1" spans="1:3">
      <c r="A6" s="17" t="s">
        <v>471</v>
      </c>
      <c r="B6" s="15">
        <v>8</v>
      </c>
      <c r="C6" s="16" t="s">
        <v>472</v>
      </c>
    </row>
    <row r="7" s="1" customFormat="1" ht="27.95" customHeight="1" spans="1:3">
      <c r="A7" s="18" t="s">
        <v>473</v>
      </c>
      <c r="B7" s="11">
        <v>2</v>
      </c>
      <c r="C7" s="12" t="s">
        <v>474</v>
      </c>
    </row>
    <row r="8" s="1" customFormat="1" ht="27.95" customHeight="1" spans="1:3">
      <c r="A8" s="18"/>
      <c r="B8" s="11"/>
      <c r="C8" s="12"/>
    </row>
    <row r="9" s="1" customFormat="1" ht="27.95" customHeight="1" spans="1:3">
      <c r="A9" s="10" t="s">
        <v>136</v>
      </c>
      <c r="B9" s="11">
        <f>B10+B16</f>
        <v>120.04</v>
      </c>
      <c r="C9" s="12"/>
    </row>
    <row r="10" s="1" customFormat="1" ht="27.95" customHeight="1" spans="1:3">
      <c r="A10" s="19" t="s">
        <v>475</v>
      </c>
      <c r="B10" s="11">
        <f>SUM(B11:B15)</f>
        <v>20.04</v>
      </c>
      <c r="C10" s="12"/>
    </row>
    <row r="11" s="1" customFormat="1" ht="27.95" customHeight="1" spans="1:3">
      <c r="A11" s="4"/>
      <c r="B11" s="11"/>
      <c r="C11" s="12"/>
    </row>
    <row r="12" s="1" customFormat="1" ht="27.95" customHeight="1" spans="1:3">
      <c r="A12" s="4" t="s">
        <v>476</v>
      </c>
      <c r="B12" s="11">
        <v>20.04</v>
      </c>
      <c r="C12" s="12" t="s">
        <v>477</v>
      </c>
    </row>
    <row r="13" s="1" customFormat="1" ht="27.95" customHeight="1" spans="1:3">
      <c r="A13" s="4"/>
      <c r="B13" s="11"/>
      <c r="C13" s="12"/>
    </row>
    <row r="14" s="1" customFormat="1" ht="27.95" customHeight="1" spans="1:3">
      <c r="A14" s="4"/>
      <c r="B14" s="11"/>
      <c r="C14" s="12"/>
    </row>
    <row r="15" s="1" customFormat="1" ht="27.95" customHeight="1" spans="1:3">
      <c r="A15" s="4"/>
      <c r="B15" s="11"/>
      <c r="C15" s="12"/>
    </row>
    <row r="16" s="1" customFormat="1" ht="27.95" customHeight="1" spans="1:3">
      <c r="A16" s="19" t="s">
        <v>478</v>
      </c>
      <c r="B16" s="11">
        <f>SUM(B17:B18)</f>
        <v>100</v>
      </c>
      <c r="C16" s="12"/>
    </row>
    <row r="17" s="1" customFormat="1" ht="27.95" customHeight="1" spans="1:3">
      <c r="A17" s="20" t="s">
        <v>479</v>
      </c>
      <c r="B17" s="21">
        <v>100</v>
      </c>
      <c r="C17" s="14" t="s">
        <v>480</v>
      </c>
    </row>
    <row r="18" s="1" customFormat="1" ht="27.95" customHeight="1" spans="1:3">
      <c r="A18" s="4"/>
      <c r="B18" s="11"/>
      <c r="C18" s="12"/>
    </row>
    <row r="19" s="1" customFormat="1" ht="27.95" customHeight="1" spans="1:3">
      <c r="A19" s="7" t="s">
        <v>249</v>
      </c>
      <c r="B19" s="11">
        <f>B20+B23</f>
        <v>0</v>
      </c>
      <c r="C19" s="22"/>
    </row>
    <row r="20" s="1" customFormat="1" ht="27.95" customHeight="1" spans="1:3">
      <c r="A20" s="19" t="s">
        <v>481</v>
      </c>
      <c r="B20" s="11">
        <f>SUM(B21:B22)</f>
        <v>0</v>
      </c>
      <c r="C20" s="12"/>
    </row>
    <row r="21" s="1" customFormat="1" ht="27.95" customHeight="1" spans="1:3">
      <c r="A21" s="4"/>
      <c r="B21" s="11"/>
      <c r="C21" s="12"/>
    </row>
    <row r="22" s="1" customFormat="1" ht="27.95" customHeight="1" spans="1:3">
      <c r="A22" s="4"/>
      <c r="B22" s="11"/>
      <c r="C22" s="12"/>
    </row>
    <row r="23" s="1" customFormat="1" ht="27.95" customHeight="1" spans="1:3">
      <c r="A23" s="19" t="s">
        <v>482</v>
      </c>
      <c r="B23" s="11">
        <f>SUM(B24:B25)</f>
        <v>0</v>
      </c>
      <c r="C23" s="12"/>
    </row>
    <row r="24" s="1" customFormat="1" ht="27.95" customHeight="1" spans="1:3">
      <c r="A24" s="4"/>
      <c r="B24" s="11"/>
      <c r="C24" s="23"/>
    </row>
    <row r="25" s="1" customFormat="1" ht="27.95" customHeight="1" spans="1:3">
      <c r="A25" s="4"/>
      <c r="B25" s="11"/>
      <c r="C25" s="12"/>
    </row>
    <row r="26" s="1" customFormat="1" ht="27.95" customHeight="1" spans="1:3">
      <c r="A26" s="7" t="s">
        <v>269</v>
      </c>
      <c r="B26" s="11">
        <f>B27+B32+B35+B38+B41</f>
        <v>1688.4</v>
      </c>
      <c r="C26" s="12"/>
    </row>
    <row r="27" s="1" customFormat="1" ht="27.95" customHeight="1" spans="1:3">
      <c r="A27" s="19" t="s">
        <v>483</v>
      </c>
      <c r="B27" s="11">
        <f>SUM(B28:B31)</f>
        <v>1688.4</v>
      </c>
      <c r="C27" s="12"/>
    </row>
    <row r="28" s="1" customFormat="1" ht="27.95" customHeight="1" spans="1:3">
      <c r="A28" s="14" t="s">
        <v>484</v>
      </c>
      <c r="B28" s="21">
        <v>1518</v>
      </c>
      <c r="C28" s="14" t="s">
        <v>485</v>
      </c>
    </row>
    <row r="29" s="1" customFormat="1" ht="27.95" customHeight="1" spans="1:3">
      <c r="A29" s="4" t="s">
        <v>486</v>
      </c>
      <c r="B29" s="11">
        <v>170.4</v>
      </c>
      <c r="C29" s="12" t="s">
        <v>487</v>
      </c>
    </row>
    <row r="30" s="1" customFormat="1" ht="27.95" customHeight="1" spans="1:3">
      <c r="A30" s="4"/>
      <c r="B30" s="11"/>
      <c r="C30" s="12"/>
    </row>
    <row r="31" s="1" customFormat="1" ht="27.95" customHeight="1" spans="1:3">
      <c r="A31" s="4"/>
      <c r="B31" s="11"/>
      <c r="C31" s="12"/>
    </row>
    <row r="32" s="1" customFormat="1" ht="27.95" customHeight="1" spans="1:3">
      <c r="A32" s="19" t="s">
        <v>488</v>
      </c>
      <c r="B32" s="11">
        <f>SUM(B33:B34)</f>
        <v>0</v>
      </c>
      <c r="C32" s="12"/>
    </row>
    <row r="33" s="1" customFormat="1" ht="27.95" customHeight="1" spans="1:3">
      <c r="A33" s="19"/>
      <c r="B33" s="11"/>
      <c r="C33" s="12"/>
    </row>
    <row r="34" s="1" customFormat="1" ht="27.95" customHeight="1" spans="1:3">
      <c r="A34" s="19"/>
      <c r="B34" s="11"/>
      <c r="C34" s="12"/>
    </row>
    <row r="35" s="1" customFormat="1" ht="27.95" customHeight="1" spans="1:3">
      <c r="A35" s="19" t="s">
        <v>489</v>
      </c>
      <c r="B35" s="11">
        <f>SUM(B36:B37)</f>
        <v>0</v>
      </c>
      <c r="C35" s="12"/>
    </row>
    <row r="36" s="1" customFormat="1" ht="27.95" customHeight="1" spans="1:3">
      <c r="A36" s="19"/>
      <c r="B36" s="11"/>
      <c r="C36" s="12"/>
    </row>
    <row r="37" s="1" customFormat="1" ht="27.95" customHeight="1" spans="1:3">
      <c r="A37" s="24"/>
      <c r="B37" s="11"/>
      <c r="C37" s="12"/>
    </row>
    <row r="38" s="1" customFormat="1" ht="27.95" customHeight="1" spans="1:3">
      <c r="A38" s="19" t="s">
        <v>490</v>
      </c>
      <c r="B38" s="11">
        <f>SUM(B39:B40)</f>
        <v>0</v>
      </c>
      <c r="C38" s="12"/>
    </row>
    <row r="39" s="1" customFormat="1" ht="27.95" customHeight="1" spans="1:3">
      <c r="A39" s="25"/>
      <c r="B39" s="11"/>
      <c r="C39" s="12"/>
    </row>
    <row r="40" s="1" customFormat="1" ht="27.95" customHeight="1" spans="1:3">
      <c r="A40" s="4"/>
      <c r="B40" s="11"/>
      <c r="C40" s="12"/>
    </row>
    <row r="41" s="1" customFormat="1" ht="27.95" customHeight="1" spans="1:3">
      <c r="A41" s="19" t="s">
        <v>491</v>
      </c>
      <c r="B41" s="11">
        <f>SUM(B42:B43)</f>
        <v>0</v>
      </c>
      <c r="C41" s="12"/>
    </row>
    <row r="42" s="1" customFormat="1" ht="27.95" customHeight="1" spans="1:3">
      <c r="A42" s="25"/>
      <c r="B42" s="11"/>
      <c r="C42" s="12"/>
    </row>
    <row r="43" s="1" customFormat="1" ht="27.95" customHeight="1" spans="1:3">
      <c r="A43" s="4"/>
      <c r="B43" s="11"/>
      <c r="C43" s="12"/>
    </row>
    <row r="44" s="1" customFormat="1" ht="27.95" customHeight="1" spans="1:3">
      <c r="A44" s="7" t="s">
        <v>278</v>
      </c>
      <c r="B44" s="11">
        <f>B45+B48+B51+B54</f>
        <v>0</v>
      </c>
      <c r="C44" s="12"/>
    </row>
    <row r="45" s="1" customFormat="1" ht="27.95" customHeight="1" spans="1:3">
      <c r="A45" s="19" t="s">
        <v>492</v>
      </c>
      <c r="B45" s="26">
        <f>SUM(B46:B47)</f>
        <v>0</v>
      </c>
      <c r="C45" s="12"/>
    </row>
    <row r="46" s="1" customFormat="1" ht="27.95" customHeight="1" spans="1:3">
      <c r="A46" s="4"/>
      <c r="B46" s="26"/>
      <c r="C46" s="12"/>
    </row>
    <row r="47" s="1" customFormat="1" ht="27.95" customHeight="1" spans="1:3">
      <c r="A47" s="4"/>
      <c r="B47" s="11"/>
      <c r="C47" s="12"/>
    </row>
    <row r="48" s="1" customFormat="1" ht="27.95" customHeight="1" spans="1:3">
      <c r="A48" s="19" t="s">
        <v>493</v>
      </c>
      <c r="B48" s="11">
        <f>SUM(B49:B50)</f>
        <v>0</v>
      </c>
      <c r="C48" s="12"/>
    </row>
    <row r="49" s="1" customFormat="1" ht="27.95" customHeight="1" spans="1:3">
      <c r="A49" s="4"/>
      <c r="B49" s="11"/>
      <c r="C49" s="12"/>
    </row>
    <row r="50" s="1" customFormat="1" ht="27.95" customHeight="1" spans="1:3">
      <c r="A50" s="4"/>
      <c r="B50" s="11"/>
      <c r="C50" s="12"/>
    </row>
    <row r="51" s="1" customFormat="1" ht="27.95" customHeight="1" spans="1:3">
      <c r="A51" s="19" t="s">
        <v>494</v>
      </c>
      <c r="B51" s="11">
        <f>SUM(B52:B53)</f>
        <v>0</v>
      </c>
      <c r="C51" s="12"/>
    </row>
    <row r="52" s="1" customFormat="1" ht="27.95" customHeight="1" spans="1:3">
      <c r="A52" s="4"/>
      <c r="B52" s="11"/>
      <c r="C52" s="12"/>
    </row>
    <row r="53" s="1" customFormat="1" ht="27.95" customHeight="1" spans="1:3">
      <c r="A53" s="4"/>
      <c r="B53" s="26"/>
      <c r="C53" s="27"/>
    </row>
    <row r="54" s="1" customFormat="1" ht="27.95" customHeight="1" spans="1:3">
      <c r="A54" s="19" t="s">
        <v>495</v>
      </c>
      <c r="B54" s="11">
        <f>SUM(B55:B56)</f>
        <v>0</v>
      </c>
      <c r="C54" s="12"/>
    </row>
    <row r="55" s="1" customFormat="1" ht="27.95" customHeight="1" spans="1:3">
      <c r="A55" s="4"/>
      <c r="B55" s="11"/>
      <c r="C55" s="12"/>
    </row>
    <row r="56" s="1" customFormat="1" ht="27.95" customHeight="1" spans="1:3">
      <c r="A56" s="4"/>
      <c r="B56" s="11"/>
      <c r="C56" s="12"/>
    </row>
    <row r="57" s="1" customFormat="1" ht="27.95" customHeight="1" spans="1:3">
      <c r="A57" s="7" t="s">
        <v>496</v>
      </c>
      <c r="B57" s="11">
        <f>B58</f>
        <v>0</v>
      </c>
      <c r="C57" s="12"/>
    </row>
    <row r="58" s="1" customFormat="1" ht="27.95" customHeight="1" spans="1:3">
      <c r="A58" s="19" t="s">
        <v>497</v>
      </c>
      <c r="B58" s="11">
        <f>SUM(B59:B60)</f>
        <v>0</v>
      </c>
      <c r="C58" s="12"/>
    </row>
    <row r="59" s="1" customFormat="1" ht="27.95" customHeight="1" spans="1:3">
      <c r="A59" s="4"/>
      <c r="B59" s="11"/>
      <c r="C59" s="12"/>
    </row>
    <row r="60" s="1" customFormat="1" ht="27.95" customHeight="1" spans="1:3">
      <c r="A60" s="4"/>
      <c r="B60" s="11"/>
      <c r="C60" s="12"/>
    </row>
    <row r="61" s="1" customFormat="1" ht="27.95" customHeight="1" spans="1:3">
      <c r="A61" s="7" t="s">
        <v>403</v>
      </c>
      <c r="B61" s="11">
        <f>B62+B65</f>
        <v>0</v>
      </c>
      <c r="C61" s="12"/>
    </row>
    <row r="62" s="1" customFormat="1" ht="27.95" customHeight="1" spans="1:3">
      <c r="A62" s="19" t="s">
        <v>498</v>
      </c>
      <c r="B62" s="11">
        <f>SUM(B63:B64)</f>
        <v>0</v>
      </c>
      <c r="C62" s="12"/>
    </row>
    <row r="63" s="1" customFormat="1" ht="27.95" customHeight="1" spans="1:3">
      <c r="A63" s="4"/>
      <c r="B63" s="11"/>
      <c r="C63" s="12"/>
    </row>
    <row r="64" s="1" customFormat="1" ht="27.95" customHeight="1" spans="1:3">
      <c r="A64" s="4"/>
      <c r="B64" s="11"/>
      <c r="C64" s="12"/>
    </row>
    <row r="65" s="1" customFormat="1" ht="27.95" customHeight="1" spans="1:3">
      <c r="A65" s="19" t="s">
        <v>499</v>
      </c>
      <c r="B65" s="11">
        <f>SUM(B66:B67)</f>
        <v>0</v>
      </c>
      <c r="C65" s="12"/>
    </row>
    <row r="66" s="1" customFormat="1" ht="27.95" customHeight="1" spans="1:3">
      <c r="A66" s="4"/>
      <c r="B66" s="11"/>
      <c r="C66" s="12"/>
    </row>
    <row r="67" s="1" customFormat="1" ht="27.95" customHeight="1" spans="1:3">
      <c r="A67" s="4"/>
      <c r="B67" s="11"/>
      <c r="C67" s="12"/>
    </row>
    <row r="68" s="1" customFormat="1" ht="27.95" customHeight="1" spans="1:3">
      <c r="A68" s="7" t="s">
        <v>413</v>
      </c>
      <c r="B68" s="11">
        <f>B69</f>
        <v>8.6</v>
      </c>
      <c r="C68" s="12"/>
    </row>
    <row r="69" s="1" customFormat="1" ht="27.95" customHeight="1" spans="1:3">
      <c r="A69" s="19" t="s">
        <v>500</v>
      </c>
      <c r="B69" s="11">
        <f>SUM(B70:B76)</f>
        <v>8.6</v>
      </c>
      <c r="C69" s="12"/>
    </row>
    <row r="70" s="1" customFormat="1" ht="27.95" customHeight="1" spans="1:3">
      <c r="A70" s="17" t="s">
        <v>501</v>
      </c>
      <c r="B70" s="15">
        <v>1.6</v>
      </c>
      <c r="C70" s="16" t="s">
        <v>419</v>
      </c>
    </row>
    <row r="71" s="1" customFormat="1" ht="27.95" customHeight="1" spans="1:3">
      <c r="A71" s="28"/>
      <c r="B71" s="15"/>
      <c r="C71" s="16"/>
    </row>
    <row r="72" s="1" customFormat="1" ht="27.95" customHeight="1" spans="1:3">
      <c r="A72" s="17" t="s">
        <v>502</v>
      </c>
      <c r="B72" s="15">
        <v>7</v>
      </c>
      <c r="C72" s="16" t="s">
        <v>503</v>
      </c>
    </row>
    <row r="73" s="1" customFormat="1" ht="27.95" customHeight="1" spans="1:3">
      <c r="A73" s="17"/>
      <c r="B73" s="15"/>
      <c r="C73" s="16"/>
    </row>
    <row r="74" s="1" customFormat="1" ht="27.95" customHeight="1" spans="1:3">
      <c r="A74" s="17"/>
      <c r="B74" s="15"/>
      <c r="C74" s="16"/>
    </row>
    <row r="75" s="1" customFormat="1" ht="27.95" customHeight="1" spans="1:3">
      <c r="A75" s="17"/>
      <c r="B75" s="15"/>
      <c r="C75" s="16"/>
    </row>
    <row r="76" s="1" customFormat="1" ht="27.95" customHeight="1" spans="1:3">
      <c r="A76" s="4"/>
      <c r="B76" s="11"/>
      <c r="C76" s="12"/>
    </row>
    <row r="77" s="1" customFormat="1" ht="27.95" customHeight="1" spans="1:3">
      <c r="A77" s="7" t="s">
        <v>429</v>
      </c>
      <c r="B77" s="11">
        <f>B78</f>
        <v>0</v>
      </c>
      <c r="C77" s="23"/>
    </row>
    <row r="78" s="1" customFormat="1" ht="27.95" customHeight="1" spans="1:3">
      <c r="A78" s="19" t="s">
        <v>433</v>
      </c>
      <c r="B78" s="11">
        <f>SUM(B79:B80)</f>
        <v>0</v>
      </c>
      <c r="C78" s="12"/>
    </row>
    <row r="79" s="1" customFormat="1" ht="27.95" customHeight="1" spans="1:3">
      <c r="A79" s="4"/>
      <c r="B79" s="11"/>
      <c r="C79" s="12"/>
    </row>
    <row r="80" s="1" customFormat="1" ht="27.95" customHeight="1" spans="1:3">
      <c r="A80" s="4"/>
      <c r="B80" s="11"/>
      <c r="C80" s="12"/>
    </row>
    <row r="81" s="1" customFormat="1" ht="27.95" customHeight="1" spans="1:3">
      <c r="A81" s="29" t="s">
        <v>462</v>
      </c>
      <c r="B81" s="11">
        <f>B82+B85+B88</f>
        <v>817.81</v>
      </c>
      <c r="C81" s="12"/>
    </row>
    <row r="82" s="1" customFormat="1" ht="27.95" customHeight="1" spans="1:3">
      <c r="A82" s="30" t="s">
        <v>504</v>
      </c>
      <c r="B82" s="11">
        <f>SUM(B83:B84)</f>
        <v>0</v>
      </c>
      <c r="C82" s="12"/>
    </row>
    <row r="83" s="1" customFormat="1" ht="27.95" customHeight="1" spans="1:3">
      <c r="A83" s="4"/>
      <c r="B83" s="11"/>
      <c r="C83" s="12"/>
    </row>
    <row r="84" s="1" customFormat="1" ht="27.95" customHeight="1" spans="1:3">
      <c r="A84" s="4"/>
      <c r="B84" s="11"/>
      <c r="C84" s="12"/>
    </row>
    <row r="85" s="1" customFormat="1" ht="27.95" customHeight="1" spans="1:3">
      <c r="A85" s="19" t="s">
        <v>505</v>
      </c>
      <c r="B85" s="26">
        <f>SUM(B86:B87)</f>
        <v>0</v>
      </c>
      <c r="C85" s="12"/>
    </row>
    <row r="86" s="1" customFormat="1" ht="27.95" customHeight="1" spans="1:3">
      <c r="A86" s="4"/>
      <c r="B86" s="11"/>
      <c r="C86" s="12"/>
    </row>
    <row r="87" s="1" customFormat="1" ht="27.95" customHeight="1" spans="1:3">
      <c r="A87" s="4"/>
      <c r="B87" s="11"/>
      <c r="C87" s="12"/>
    </row>
    <row r="88" s="1" customFormat="1" ht="27.95" customHeight="1" spans="1:3">
      <c r="A88" s="19" t="s">
        <v>506</v>
      </c>
      <c r="B88" s="11">
        <f>SUM(B89:B101)</f>
        <v>817.81</v>
      </c>
      <c r="C88" s="23"/>
    </row>
    <row r="89" s="1" customFormat="1" ht="29.25" customHeight="1" spans="1:3">
      <c r="A89" s="4" t="s">
        <v>507</v>
      </c>
      <c r="B89" s="11">
        <v>139.07</v>
      </c>
      <c r="C89" s="23" t="s">
        <v>508</v>
      </c>
    </row>
    <row r="90" s="1" customFormat="1" ht="27.95" customHeight="1" spans="1:3">
      <c r="A90" s="4" t="s">
        <v>509</v>
      </c>
      <c r="B90" s="15">
        <v>1</v>
      </c>
      <c r="C90" s="12" t="s">
        <v>158</v>
      </c>
    </row>
    <row r="91" s="1" customFormat="1" ht="27.95" customHeight="1" spans="1:3">
      <c r="A91" s="17" t="s">
        <v>510</v>
      </c>
      <c r="B91" s="15">
        <v>15</v>
      </c>
      <c r="C91" s="16" t="s">
        <v>511</v>
      </c>
    </row>
    <row r="92" s="1" customFormat="1" ht="27.95" customHeight="1" spans="1:3">
      <c r="A92" s="17" t="s">
        <v>512</v>
      </c>
      <c r="B92" s="15">
        <v>120</v>
      </c>
      <c r="C92" s="16" t="s">
        <v>513</v>
      </c>
    </row>
    <row r="93" s="1" customFormat="1" ht="27.95" customHeight="1" spans="1:3">
      <c r="A93" s="17" t="s">
        <v>514</v>
      </c>
      <c r="B93" s="15">
        <v>24</v>
      </c>
      <c r="C93" s="16" t="s">
        <v>515</v>
      </c>
    </row>
    <row r="94" s="1" customFormat="1" ht="27.95" customHeight="1" spans="1:3">
      <c r="A94" s="17" t="s">
        <v>516</v>
      </c>
      <c r="B94" s="15">
        <v>252.63</v>
      </c>
      <c r="C94" s="16" t="s">
        <v>517</v>
      </c>
    </row>
    <row r="95" s="1" customFormat="1" ht="27.95" customHeight="1" spans="1:3">
      <c r="A95" s="17" t="s">
        <v>516</v>
      </c>
      <c r="B95" s="15">
        <v>10.5</v>
      </c>
      <c r="C95" s="16" t="s">
        <v>518</v>
      </c>
    </row>
    <row r="96" s="2" customFormat="1" ht="28.5" spans="1:3">
      <c r="A96" s="17" t="s">
        <v>519</v>
      </c>
      <c r="B96" s="15">
        <v>17.06</v>
      </c>
      <c r="C96" s="16" t="s">
        <v>520</v>
      </c>
    </row>
    <row r="97" s="2" customFormat="1" ht="28.5" spans="1:3">
      <c r="A97" s="17" t="s">
        <v>521</v>
      </c>
      <c r="B97" s="15">
        <v>11.55</v>
      </c>
      <c r="C97" s="16" t="s">
        <v>522</v>
      </c>
    </row>
    <row r="98" s="2" customFormat="1" ht="28.5" spans="1:3">
      <c r="A98" s="17" t="s">
        <v>516</v>
      </c>
      <c r="B98" s="15">
        <v>81</v>
      </c>
      <c r="C98" s="16" t="s">
        <v>523</v>
      </c>
    </row>
    <row r="99" s="2" customFormat="1" ht="24" spans="1:3">
      <c r="A99" s="17" t="s">
        <v>524</v>
      </c>
      <c r="B99" s="15">
        <v>89</v>
      </c>
      <c r="C99" s="31" t="s">
        <v>525</v>
      </c>
    </row>
    <row r="100" s="2" customFormat="1" spans="1:3">
      <c r="A100" s="17" t="s">
        <v>524</v>
      </c>
      <c r="B100" s="15">
        <v>57</v>
      </c>
      <c r="C100" s="32" t="s">
        <v>526</v>
      </c>
    </row>
    <row r="101" s="2" customFormat="1" spans="1:3">
      <c r="A101" s="33"/>
      <c r="B101" s="34"/>
      <c r="C101" s="33"/>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3</vt:i4>
      </vt:variant>
    </vt:vector>
  </HeadingPairs>
  <TitlesOfParts>
    <vt:vector size="3" baseType="lpstr">
      <vt:lpstr>专项转移支付表</vt:lpstr>
      <vt:lpstr>政府性基金转移支付表</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随波逐流</cp:lastModifiedBy>
  <dcterms:created xsi:type="dcterms:W3CDTF">2019-09-10T08:01:00Z</dcterms:created>
  <dcterms:modified xsi:type="dcterms:W3CDTF">2019-09-12T09:09:21Z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2052-11.1.0.8976</vt:lpwstr>
  </property>
</Properties>
</file>